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4" rupBuild="20225"/>
  <workbookPr showInkAnnotation="0" codeName="ThisWorkbook" autoCompressPictures="0"/>
  <bookViews>
    <workbookView xWindow="0" yWindow="0" windowWidth="19320" windowHeight="11800" tabRatio="500" firstSheet="1" activeTab="1"/>
  </bookViews>
  <sheets>
    <sheet name="CB_DATA_" sheetId="2" state="veryHidden" r:id="rId1"/>
    <sheet name="Sheet1" sheetId="1" r:id="rId2"/>
  </sheets>
  <definedNames>
    <definedName name="CB_03bd93d52e4249ff86ebbd3705564e56" localSheetId="1" hidden="1">Sheet1!$F$40</definedName>
    <definedName name="CB_33700c89d4704d3691fbfdfd3a32c642" localSheetId="1" hidden="1">Sheet1!$F$66</definedName>
    <definedName name="CB_6667863ee2f44bd2934e1c6df12a185e" localSheetId="1" hidden="1">Sheet1!$F$41</definedName>
    <definedName name="CB_69d2017d2807456cbb862597749476e6" localSheetId="1" hidden="1">Sheet1!$F$44</definedName>
    <definedName name="CB_a8fe4bce100146ce98732829c2c295bf" localSheetId="1" hidden="1">Sheet1!$F$38</definedName>
    <definedName name="CB_b82c06fb4e944d888e42f0a9833847e3" localSheetId="1" hidden="1">Sheet1!$F$42</definedName>
    <definedName name="CB_bd4b12885853456da27aee7ffba97d65" localSheetId="1" hidden="1">Sheet1!$F$39</definedName>
    <definedName name="CB_Block_00000000000000000000000000000000" localSheetId="1" hidden="1">"'7.0.0.0"</definedName>
    <definedName name="CB_Block_00000000000000000000000000000001" localSheetId="0" hidden="1">"'634397970024083970"</definedName>
    <definedName name="CB_Block_00000000000000000000000000000001" localSheetId="1" hidden="1">"'634397970024396734"</definedName>
    <definedName name="CB_Block_00000000000000000000000000000003" localSheetId="1" hidden="1">"'11.1.275.0"</definedName>
    <definedName name="CB_BlockExt_00000000000000000000000000000003" localSheetId="1" hidden="1">"'11.1.1.1.00"</definedName>
    <definedName name="CB_cab2c2e530434e0a9c6eeb8d0789c649" localSheetId="1" hidden="1">Sheet1!$F$43</definedName>
    <definedName name="CB_cfb6df3d232f4d4e9e8565c266e0f227" localSheetId="1" hidden="1">Sheet1!$F$60</definedName>
    <definedName name="CBWorkbookPriority" localSheetId="0" hidden="1">-763003929</definedName>
    <definedName name="CBx_a3e989c02284467882638269b5968a3a" localSheetId="0" hidden="1">"'CB_DATA_'!$A$1"</definedName>
    <definedName name="CBx_c9dc0575ddc947e99255d0c938c1a0d6" localSheetId="0" hidden="1">"'Sheet1'!$A$1"</definedName>
    <definedName name="CBx_Sheet_Guid" localSheetId="0" hidden="1">"'a3e989c0-2284-4678-8263-8269b5968a3a"</definedName>
    <definedName name="CBx_Sheet_Guid" localSheetId="1" hidden="1">"'c9dc0575-ddc9-47e9-9255-d0c938c1a0d6"</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 name="solver_adj" localSheetId="1" hidden="1">Sheet1!$F$24:$L$30</definedName>
    <definedName name="solver_cvg" localSheetId="1" hidden="1">0.0001</definedName>
    <definedName name="solver_drv" localSheetId="1" hidden="1">1</definedName>
    <definedName name="solver_eng" localSheetId="1" hidden="1">2</definedName>
    <definedName name="solver_itr" localSheetId="1" hidden="1">2147483647</definedName>
    <definedName name="solver_lhs1" localSheetId="1" hidden="1">Sheet1!$F$24</definedName>
    <definedName name="solver_lhs10" localSheetId="1" hidden="1">Sheet1!$N$24:$N$30</definedName>
    <definedName name="solver_lhs11" localSheetId="1" hidden="1">Sheet1!$N$31</definedName>
    <definedName name="solver_lhs12" localSheetId="1" hidden="1">Sheet1!$R$24</definedName>
    <definedName name="solver_lhs13" localSheetId="1" hidden="1">Sheet1!$T$24</definedName>
    <definedName name="solver_lhs14" localSheetId="1" hidden="1">Sheet1!$V$24</definedName>
    <definedName name="solver_lhs2" localSheetId="1" hidden="1">Sheet1!$F$24:$L$30</definedName>
    <definedName name="solver_lhs3" localSheetId="1" hidden="1">Sheet1!$F$31:$L$31</definedName>
    <definedName name="solver_lhs4" localSheetId="1" hidden="1">Sheet1!$G$25</definedName>
    <definedName name="solver_lhs5" localSheetId="1" hidden="1">Sheet1!$H$26</definedName>
    <definedName name="solver_lhs6" localSheetId="1" hidden="1">Sheet1!$I$27</definedName>
    <definedName name="solver_lhs7" localSheetId="1" hidden="1">Sheet1!$J$28</definedName>
    <definedName name="solver_lhs8" localSheetId="1" hidden="1">Sheet1!$K$29</definedName>
    <definedName name="solver_lhs9" localSheetId="1" hidden="1">Sheet1!$L$30</definedName>
    <definedName name="solver_lin" localSheetId="1" hidden="1">1</definedName>
    <definedName name="solver_mip" localSheetId="1" hidden="1">2147483647</definedName>
    <definedName name="solver_mni" localSheetId="1" hidden="1">30</definedName>
    <definedName name="solver_mrt" localSheetId="1" hidden="1">0.075</definedName>
    <definedName name="solver_msl" localSheetId="1" hidden="1">2</definedName>
    <definedName name="solver_neg" localSheetId="1" hidden="1">1</definedName>
    <definedName name="solver_nod" localSheetId="1" hidden="1">2147483647</definedName>
    <definedName name="solver_num" localSheetId="1" hidden="1">14</definedName>
    <definedName name="solver_opt" localSheetId="1" hidden="1">Sheet1!$F$67</definedName>
    <definedName name="solver_pre" localSheetId="1" hidden="1">0.000001</definedName>
    <definedName name="solver_rbv" localSheetId="1" hidden="1">1</definedName>
    <definedName name="solver_rel1" localSheetId="1" hidden="1">2</definedName>
    <definedName name="solver_rel10" localSheetId="1" hidden="1">1</definedName>
    <definedName name="solver_rel11" localSheetId="1" hidden="1">2</definedName>
    <definedName name="solver_rel12" localSheetId="1" hidden="1">1</definedName>
    <definedName name="solver_rel13" localSheetId="1" hidden="1">1</definedName>
    <definedName name="solver_rel14" localSheetId="1" hidden="1">1</definedName>
    <definedName name="solver_rel2" localSheetId="1" hidden="1">5</definedName>
    <definedName name="solver_rel3" localSheetId="1" hidden="1">2</definedName>
    <definedName name="solver_rel4" localSheetId="1" hidden="1">2</definedName>
    <definedName name="solver_rel5" localSheetId="1" hidden="1">2</definedName>
    <definedName name="solver_rel6" localSheetId="1" hidden="1">2</definedName>
    <definedName name="solver_rel7" localSheetId="1" hidden="1">2</definedName>
    <definedName name="solver_rel8" localSheetId="1" hidden="1">2</definedName>
    <definedName name="solver_rel9" localSheetId="1" hidden="1">2</definedName>
    <definedName name="solver_rhs1" localSheetId="1" hidden="1">0</definedName>
    <definedName name="solver_rhs10" localSheetId="1" hidden="1">Sheet1!$P$24:$P$30</definedName>
    <definedName name="solver_rhs11" localSheetId="1" hidden="1">Sheet1!$P$31</definedName>
    <definedName name="solver_rhs12" localSheetId="1" hidden="1">Sheet1!$R$26</definedName>
    <definedName name="solver_rhs13" localSheetId="1" hidden="1">Sheet1!$T$26</definedName>
    <definedName name="solver_rhs14" localSheetId="1" hidden="1">Sheet1!$V$26</definedName>
    <definedName name="solver_rhs2" localSheetId="1" hidden="1">binary</definedName>
    <definedName name="solver_rhs3" localSheetId="1" hidden="1">Sheet1!$F$33:$L$33</definedName>
    <definedName name="solver_rhs4" localSheetId="1" hidden="1">0</definedName>
    <definedName name="solver_rhs5" localSheetId="1" hidden="1">0</definedName>
    <definedName name="solver_rhs6" localSheetId="1" hidden="1">0</definedName>
    <definedName name="solver_rhs7" localSheetId="1" hidden="1">0</definedName>
    <definedName name="solver_rhs8" localSheetId="1" hidden="1">0</definedName>
    <definedName name="solver_rhs9" localSheetId="1" hidden="1">0</definedName>
    <definedName name="solver_rlx" localSheetId="1" hidden="1">1</definedName>
    <definedName name="solver_rsd" localSheetId="1" hidden="1">0</definedName>
    <definedName name="solver_scl" localSheetId="1" hidden="1">2</definedName>
    <definedName name="solver_sho" localSheetId="1" hidden="1">2</definedName>
    <definedName name="solver_ssz" localSheetId="1" hidden="1">100</definedName>
    <definedName name="solver_tim" localSheetId="1" hidden="1">2147483647</definedName>
    <definedName name="solver_tol" localSheetId="1" hidden="1">0.01</definedName>
    <definedName name="solver_typ" localSheetId="1" hidden="1">2</definedName>
    <definedName name="solver_val" localSheetId="1" hidden="1">0</definedName>
    <definedName name="solver_ver" localSheetId="1" hidden="1">2</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1" i="2" l="1"/>
  <c r="A11" i="2"/>
  <c r="H48" i="1"/>
  <c r="J48" i="1"/>
  <c r="N48" i="1"/>
  <c r="O48" i="1"/>
  <c r="P48" i="1"/>
  <c r="H49" i="1"/>
  <c r="J49" i="1"/>
  <c r="N49" i="1"/>
  <c r="O49" i="1"/>
  <c r="P49" i="1"/>
  <c r="H50" i="1"/>
  <c r="J50" i="1"/>
  <c r="N50" i="1"/>
  <c r="O50" i="1"/>
  <c r="P50" i="1"/>
  <c r="H51" i="1"/>
  <c r="J51" i="1"/>
  <c r="N51" i="1"/>
  <c r="O51" i="1"/>
  <c r="P51" i="1"/>
  <c r="H52" i="1"/>
  <c r="J52" i="1"/>
  <c r="N52" i="1"/>
  <c r="O52" i="1"/>
  <c r="P52" i="1"/>
  <c r="H53" i="1"/>
  <c r="J53" i="1"/>
  <c r="N53" i="1"/>
  <c r="O53" i="1"/>
  <c r="P53" i="1"/>
  <c r="H54" i="1"/>
  <c r="J54" i="1"/>
  <c r="N54" i="1"/>
  <c r="O54" i="1"/>
  <c r="P54" i="1"/>
  <c r="P55" i="1"/>
  <c r="F64" i="1"/>
  <c r="M55" i="1"/>
  <c r="N55" i="1"/>
  <c r="O55" i="1"/>
  <c r="I55" i="1"/>
  <c r="J55" i="1"/>
  <c r="K55" i="1"/>
  <c r="L55" i="1"/>
  <c r="H55" i="1"/>
  <c r="V24" i="1"/>
  <c r="T24" i="1"/>
  <c r="R24" i="1"/>
  <c r="N24" i="1"/>
  <c r="N25" i="1"/>
  <c r="N26" i="1"/>
  <c r="N27" i="1"/>
  <c r="N28" i="1"/>
  <c r="N29" i="1"/>
  <c r="N30" i="1"/>
  <c r="N31" i="1"/>
  <c r="F31" i="1"/>
  <c r="G31" i="1"/>
  <c r="H31" i="1"/>
  <c r="I31" i="1"/>
  <c r="J31" i="1"/>
  <c r="K31" i="1"/>
  <c r="L31" i="1"/>
  <c r="H66" i="1"/>
  <c r="F63" i="1"/>
  <c r="F65" i="1"/>
  <c r="F45" i="1"/>
  <c r="F67" i="1"/>
  <c r="H39" i="1"/>
  <c r="H40" i="1"/>
  <c r="H41" i="1"/>
  <c r="H42" i="1"/>
  <c r="H43" i="1"/>
  <c r="H44" i="1"/>
  <c r="H38" i="1"/>
  <c r="F66" i="1"/>
  <c r="G48" i="1"/>
  <c r="F54" i="1"/>
  <c r="G54" i="1"/>
  <c r="F51" i="1"/>
  <c r="G51" i="1"/>
  <c r="F53" i="1"/>
  <c r="G53" i="1"/>
  <c r="F52" i="1"/>
  <c r="G52" i="1"/>
  <c r="F50" i="1"/>
  <c r="G50" i="1"/>
  <c r="F49" i="1"/>
  <c r="G49" i="1"/>
</calcChain>
</file>

<file path=xl/sharedStrings.xml><?xml version="1.0" encoding="utf-8"?>
<sst xmlns="http://schemas.openxmlformats.org/spreadsheetml/2006/main" count="160" uniqueCount="78">
  <si>
    <t>㜸〱敤㕣㘹㜴㕣挵㤵敥㙡愹㕢㕤㉤挹㙡摢㄰㙣㠷㐰戳挵〶ㅢ㘱㘳㡣㡤挱搸㕡㉣㕢㔸㤶ㄷ挹ぢㄳ㠸晣搴晤摡㙡摣㡢攸㙥搹ㄲ㑢捣ㄶ〷戲㑣づ㌶っ㤰〱攲㤰つ㌲〹㘴㐲づ㈷ぢ㈴攰㌰挹㤸㘱㤸〹〷戲㑤收㤰㈱㤳㤵っ㌱㤹攴㑣捥㈱挴昳㝤昷扤㈷扤㝥晤㕡㡢攳㥣昸㐷ち昹昶慤慡㕢户敡摥摡㙥摤慡㐷㐰〵〲㠱愳〸晣㘵愸㈵㜲㙡捦㐸戱㘴㘶㥢摢昲㤹㡣㤹㈸愵昳戹㘲㜳㑢愱㘰㡣㜴愵㡢愵ㅡ㄰㠴晢搲挸㉦㠶晡㡡改敢捣㐸摦㙥戳㔰〴㔱㈸㄰㠸㐴㜴㄰昹摡晥ㄷㅢ㡤戰㤴慥㈵〰㔵㐰㠷〹敡〸㈲〴㐲ㅦ㈵㔶て搰搰〰搰搳搶扡愱晦ㅡ搴摥㔳捡ㄷ捣〵昱慤㔶ㅤ㉢ㄶ㉤㙡㕥搴㝣攱搲㈵捤ぢㄷ挴摢㠶㌲愵愱㠲戹㈲㘷づ㤵ち㐶㘶㐱㝣攳㔰㝦㈶㥤㔸㘷㡥昴收㜷㤹戹ㄵ㘶晦挲挵晤挶㐵换ㄶ㕤戴㘴㐹敡㤲㑢㤶㌵㌴㠲昱晡戶搶㡤〵㌳㔵㍣㑥㉣愷㤱攵㠶戶搶收㙥戳㜴㥣㔸㌶㠱㘵㜷㕢㙢㝢㍥㙢愴㜳挷㠷㘷㠸晡㕦搲㙥㈶搲散㈸搳㉣愴㜳㍢㥢搱攸㌲㈵㈳戶戴戹愵㔸ㅣ捡づ戲捦摢捣㑣㘶戳㤹㤲づ捡戶ㄷ㑢ㅢ㡤㐲戶搸㤰愵昲捣㠲㤹㑢㤸挵㘹搹搵挳〹㌳㘳ㄳㄶ㈳搹慤㐶愱摢挸㥡戵㐴㥡戲㔶晦㜵㈶捤㕣㈹㕤ㅡ㘹捣㙥㈹㥡㥢㡤摣㑥㤳㈴愱散㥡愱㜴㔲搵搶攲㉦㔰㌳搷慦㘵搲㑢㘸㑦戶㙤挰㈸㤴㈴挶晥㕢攴㐷敢ㅡ㉡㈲㐵㔹扢㌸㥣攲㥥㔲散戱㥥㜴㜶㥤㔹挸㤹ㄹ㔶挲㝥㥣敦㈱ㄲ〵㔹摤㌰慡㈹㐷ㅣ㜶㤲慡户㈷ち㘵㘱㉤攱ㄸ挰㈹摤昹㐲ㄶ愳㜱扤㘹攴㔶㉣㕥戸愰愷㤴㙣㌷㜷慦㔸愲愷㈳㔳捦㈰搹㑣㠰㔹ㅢ㡤㘴㜲㈴扥搹㑣㘷㌲㈳㜳㡢昱昵㐳挵㜴㈲摥㙡ㄴ昴㐹愴㍢ㄹ㐰搵晥ㄲ㔳搳㕤〹愷㐷戰捦〸昶昵〷晢ㄲ挱扥㘴戰捦っ昶愵㠲㝤㍢㠳㝤〳挱扥㜴戰敦㥡㘰摦㉥搰㌸㈱㔲㔷ㄷ戴挳ぢ敢晥昸戰㡡扤搰㜱㙦㜱摥戹㠷づ摤晤㜵挵搹㈸㤳昹ㄴ㈰㔵ㅢ㍤ぢ㤹㝡㌶㐰㜸づ㐰摤㝡㉣〹㘸慤㝥㍢㤳㑦〵㔰敡挷㘸㈳摢㜹愳㝡㌱㕤㌷㉦戳晡慢晢捥戹愷㜴搷敥㥦㉡捥㜴愹攰㌴㈰㔵㉢㌸㥤㥣攲〰攱㌳〰㘶㕢㕡㔹㙦散ㅣ㑡ㄷ㑣愸愵㈵㘳挶搷收㠷㡡愶㍥㤳㠴㘷〱㈸昵㐳扢捡换昷敤㑣晤昶搵ㄷ搷ㅤ攸㍥㌵晢挶㜹戳摥慤戸慥㐸㤵攷〰㜹㥢扢㈳㤶㌸晤戰㐸扦㤳㡣收〲㠴攷ㄱ换愶㜳挵昸〵昱㙣㕡㥦换攸㜹〰㑡扤㙣搷戰攲㤵㈷晥敤㠲戳扡搷㍦昸㕥昳㔰敡㐷扦㤹慢戸㘸㐹つぢ㠰㔴ㄵ敡㝣㜲㙡〶〸㕦〰搰搴㘵攴㤲㔹愳戰㉢摥㙢㘰慤捣改㠵捣㕥〴愰搴ぢ㜶㐵㙦㠶ㄷ㝣改慥敥摢搷晦㙤敢㤱㐷㙥㕤戶收挷㡡昳㑥㉡㕡っ愴㙡㐵ㄷ㤱搳ㄲ㠰昰挵〰昵扤㤸搸㤸㙢㕣〸昵㔲㘶㉤〳㔰敡㕢㜶㈵户捦㔸昷㔴捦昶散敡㠷慥㝢㝤敦㥢㡦摣㘸㉡㉥扣㔲挹㜲㈰㔵㉢戹㤴㥣㉥〳〸慦〰愸敢㑥ㅢ㤹っ挶挰攵㑣㕥〹愰搴搳㜶〵㉦ㅦ㜸慡愶戵昹㘸攷扥搷㥥㕡ㅡ摡摡扤㔵㜱㔱㤷ち㕡㠰㔴慤愰㤵㥣摡〰挲敤挴㌶づ㈵㜶挵㍢㡣㜴㐱慦㘶戴〳㐰愹㉦摢㔵晣攴搰ㄷ㥥㙢㕢ㄸ敤扥㍦昷摡㠷敡敥昸㘶㘷㠸㜳㘲戱摦捣昵㉥ちㅤ搸㐸ㄲ㐶戱㘴慦㔷散挹攳扢㥣㑤扣㥡㜵ㄴㄲ㝦晥搵っ㤵ㅣ㤷搵㑣慦愵昶㍢〱挲㔷〰挴㝡昳㈵㈳ㄳ敦㑤㘷捤㜸捦㈰ㄶ㜵扤㡥昹㕤〰㑡㍤㙥昷捥ㅤつ㠳㡢〷㕦扡㜸晤㥤㙦扥昵搶昲ぢ扦搹摡搰㡤散㑤昶㌲搹㕥㌰昶㘰攳ㄹ摢搲㉥㙣㕥挸晦㈶摥挹戱㤱愷㤶愴㤶愶ㄶ㉤㑡㉥㔹㘸㉣㌶㐲㕣㑢㈷扢㙢㜰㔱㙥㐸㙤㑢攷㤲昹㍤戲㡤㥣摡㙡ㄴ捤戱㝥㤸㙦攷戵收㠷㜲挹攲摢晤㌳㝢㑡㐶挹㥣攳捤ㅢ㘳㔲㔱慣〷㥢慣㔹㤴晡㑥昳ㄶ摢㙡㘴㠶捣㤶攱戴㤵晤づ㑦㌶戶搸㝣㝦昵摣㡥㠲㜹敤㘸㙥㐵㡢㕡㘰慦敤ㄶ摥ㄵ㔲㕡㔹㔶扢攲㙤〳昹愲㤹㤳收捤捦㙥㑣㈷㜶㤹㠵ㅥ㤳搶㥥㤹ㄴ㔱㑦㘶㤶扤捦捦摦㤰㠳愰搸戹㤳㘷扡㔳㔳慢㠷㑢㘶㉥㘹㈶搱摥㐱戳㔰ㅡ改㌵晡㌳收摢捡㐸慣㍡㤱㌱扢㉣戹㈳㥦ㄸ㉡戶攵㜳愵㐲㍥㔳㥥搳㤲摣㙤挰戶㐸慥捦㈷㑤㤸〶戵っ〱ㄵ愸愹㔱㉡㜰㥥摦㉣㈷摦㘲戳㜴㠴慢㡢㘹㈹捣㉡ㅦ㜶捤㥢㈱ㅤ愴挸㤸ㅣ㤳挱戳㈷㘰㈶㝣挹收摣敡㠴㉥㤹㘸ㅡ㤳㝡㕥㜵㙡㘹攳㘸捦晤㜹㠹㠳挱㤹戶昴慢㜷㘳慡慥挵〶㤴㌱ぢ攳ㅡ昶㡡㉤搲ㅢ〰㐲㥦挷㙣慥慡㍤摡つ㙡㔸㡤㠴昶愴㤳愵㠱昰㠰㤹摥㌹㔰㐲ㅡ㡣晦㐸㠴慡慤〸㝡ㄳ㤲昴㘶㠲ㅥ㠰㘸㌴㄰敥㈵㔱㌸慡户㔸昱㄰捤愲愹㕢㜶㜲扣㄰㑢ㄲ㌶㝦㌱㤴挵ち㕦慣愹昱㤳㜲慤㔱ㅣ㈸㜱㜸㡥㥢㐹ㅢ㑥㙦㈵搸〶㄰愲㈱㌶愱攱㐸㐳戰㤶昶㜱㘳戶摤㑣ㄹ㌸㤲挸散㔶㐶㈸㙢ㄹ扡敤㘶㌱愱㘹ㄱ㜷㘲慥っ㠷㠱㘱昲㌷㘴㌹晡捤攱㔲扢㔱㌲敡戲戰慤戹愰㠲㘸扥㤴戲㌰㤶㙣㤴㌴愷㜴搴㡥㠱㐳㑣㔰ㄷ㤷㝡㐹戰㌸㘱攲㘰扥〴㙡㙣㌸扥㄰㘸㍢昷㡢戰㜷愰㤷摢挸㌰摤㤳㙢捣㕣敦挸㈰っ㝦㤰㐷挲攳慡搲㍢扤挸㙣㐳愲㝦㑢㈹㥤㈹㌶愳愵㙢ち昹愱挱攳挹㠷扣昴㜶〰㈷㠴㍥㡤㔱㍣㜹㤹㜸昰慤摢捤扥改敢ぢ㐴挸㡤㈹㥡愶扡收㘸〵戳愳昸㤱愰慦挲㑦㜴扣扣㄰敤昷愹㥣㈷㘸㉣㌷㘴愱愱摥㠲㈹㈷愴㠸㐴愰敤挶散戶㝣㘱㔷㝦㍥扦㡢攳㘹㥡挴㡡〳愶㔹攲愹愳摥㍥㘵挹㘹㑡愹㥡㥡戲搳㠲敢㜸挲㘱ㅡ摥〱搰搸㤲挹挴ㅤ㡥挵戰㠱愴ㅡ㥣㝦挲晤㐰㘶㜴愴㜳搸攲戱㥥昳攴摤㍣㥣㈹づ慢〷㈰㌷捤晢愱搰ててㅦ晥捦㕦慣搹扦攵摦て㉦㝢收攰㜷搴晤㜶㐶挵挱㠲㐷〶㌹敢㤸㐰搴㐷㐰挶昵〴㜸㜹搰㍢ㄱ搷〳〴㘹〰慣ち愲㘷㉣ち㍣挱㈰慡㜸散攰挲愰㌳〴㔹〰挵㜳〷愷愵捥〱㌸㐱摤〹晥散㙤改㌱㥥㔳㉡㝢慣㠰搴愸ㅥ㈷㑦昱㌴挳㕥搳㍢〸愸ㄷ㑤㥤愸昷㠱戱慦〲昶搹ㄹㄵ〷ㅦㅥ㘹㐴〱搷戳晣㙤㈰昳㔷挰㡤慣攳㍤〴㝢〱㕣ち戸搹㡡慡㌸㝥㐵〱户〰搱户〲愸㌳〱㐴〱户〱㜱㠲扡ㅥ㜵㡣㉡攰っ㈴㔷㉡攰㜶愴㐶昵㌸㜹敡㉣㔰昸㈹攰摡㙡ちㄸ戴㌳㉡㡥㘱㍣㘱㠹〲敥〴愲㜲㔵ㄵ㜰〰搹晡㉥㠲扢〱挶ㄴ㄰㘵敦昳㠴㈶挲摦㐳㠲㝢〱ㄴて㘸㈲晣㝤㐰㥣愰㔲㙥攱攷㈱戹㔲昸〷㤰ㅡ搵攳攴㈹ㅥ晢晣㠴扦慡㥡昰敦戲㌳㉡㑥㠸攷㠳㤳〸晦㈹㈰敡捡慡挲㍦㡣㙣晤〸挱㘷〰挶㠴搷㥦戵愲慡ㄹ扦愲㠰捦㤱攸㔱〰挵㠳愳㈸攰㌱㈰㑥㔰ㅢ摤ち戸〰挹㤵ち㜸ㅣ愹㔱㍤㑥㥥㕡〴ち㍦〵㜴㔴㔳挰㙡㍢愳攲攴㝡ㄱ㌸㠹〲㥥〴愲摡慡㉡攰㙢挸搶㕦㈷㜸ㅡ挰愵㠰㐳㔶㔴㉤挱慦㈸攰ㅢ㐰昴戳〰㡡㠷㕡㔱挰㍦〱㜱㠲㕡敥㔶〰て挲㤵ち㌸㡣搴愸ㅥ㈷㑦昱愸散愷㠰㠵搵ㄴ㜰㠱㥤㔱㜱慡收㜹㔹ㄴ昰㈲㄰㜵㝥㔵〵扣㠴㙣晤㌲挱㜷〰㕣ち昸㥥ㄵ㔵㍣㜳㡢〲扥㑦愲ㅦ〰㈸ㅥ扡㐵〱晦〱挴〹敡㙣户〲㜸㐸慦㔴挰㉢㐸㡤敡㜱昲搴㑡㔰昸㈹㘰㑥㌵〵捣戶㌳㉡㑥晤慤攰㈴ち昸㌹㄰㜵㑡㔵〵晣ㄲ搹晡㌵㠲㕦〱戸ㄴ昰扡ㄵ㔵昴〹㠸〲㝥㑤愲㈳〰㙡㌵㠰㈸攰つ㈰㑥㔰搳摣ち㄰㈷㐲㉦昲㤰㜸搴㈱搱扦〳ㄶ搵攳攴㈹㍡ㅡ晣ㄴ㔰ぢ㌶扥㍢㐰㡤㥤㔱攱㤳㔸ぢ㑥攳ㅣ㑦换摣〰ㄴ愶散㜸摡㤰敡㐸㘷㑡㘶㐱㑥㈰㑤㈹晣㔸㙥㕢敢㐴挲㔳㔷挱㐸㔸づ搱㤳㔲㙤㌸㜸挱㑤㕣ㅡㄹ㍢㡡㔶ㅣ晣慣㜳搱㕦㡦户㈷摣昱㔶づ户㘵㐷摣㜱㡥㡦ㄸ㌴㥥〳敥昸挴慥㐱挴㤳㥤慦㌱㉡㐳慡ㄹ㥣㍤㠳っ昴㕥换㔹㥣攱愳昴敥㐱㐸敥ぢ慢ㅦ㝢㌹搸㉢〷㈹ぢ㔵㍤㘲㜶㈳昳慦〷㜴敦捤㥢㜵㐰晦㈳㜴愳戹慡㘹ㅥ㔰㌴㡦㜹㍡〸愰摥晡愳㘵㘷ㄶ㤱昷ㄶ晥扤㌳ㄸ〸扣てㄹ戸㜷㈳㑤㠸㈰っ攰㕡㘶㈳㠸㠶㌵㐰㤳攳ㅢ㡤㕢㐳っ收㔷㈷㑡捡搲ㅢ㘵挱㝡㠰㠶〶㠰昵㙢捤っ㥣㍤挷改晡㉣㐴ㄷ攲昸愷㔳っㅦ㌶攳㙤搹㥥㤱㕣㘲愰㤰捦攱捡㤱㠷收㤶〴㙥愰㡡捡〸㘷扢昲㙤㐳愵㜰㜶㙤ㅡ㍦つ搹捤收愰㘹㤴摡攰换挳㠹扣ぢ敥㕥㌹㙦㜷㈶㠷晦㤲攷昱㐰㉤㐴㠰㥢㜴散㐸慥扣㤳搷㍡ㄹ摢摡㙤㙥捦攳㉡搳㤴㑢㔷㙡㍤ㅣ㠶㙦攵〴㍣㜰〷㜴㈳㕡昷搱㌷㍥㜳改㌹て㍣㜶搴晥摤㡢㕤㔱㠲扥〲㐲㔷㕡㈲㌱ㄴ㠹㡥㤷愷扡㔰㙥㜴㈳づ㥦㑣戵㘱ㄸ㔸挷戱㕦㘰㤸晢㙥挶㍦户㌳扣㉥攸搰〶㜰㥢㠲敢戰㥥㡤㑥㙤㑤㥢㝢攸敢㤸㤶挲戵㘵摢㔰戱㤴ㄷ挷㑣㘳慡㍤摦㥤㉦戵愷㡢㠳ㄹ㘳㘴㘶捡㐶戶つ㤸㌹戸㑤ぢ昰㥥㝡搲昲㠳㠳㘶㔲愷㝡昲㐳㠵㠴搹搹㝥㈲戸㔵㈱ㅦ挶愲㜸㔴㠳ち攱搸㍣㠵ㄸ捤ち㙢〹㡦㙡愱㑤㘰攸㜵昸戸昶㡢㌱搳㠴慥昸愶㌱㡤昶愶㑢ㄹ戳㍥㈵昹㠲㐷㔲搰㈲㝣搱挹扡㔴敦〰ㅣ㈱敤㡤愹㌵㠵㜴㌲㤳捥㤹散っ㤸㍢扣ぢ敥㌲㜷挲敦扣㌱㕦㑣昳㥥扡㌱搵㕢㌰㜲挵㐱扡搰ㄲ㈳㌳捡㘲㌲昷㐳愹㔶㕣昱愱ㅡ改㐵攲㑤愹㥥㠱晣ㅥ㍣㙦ㄸ捡收搶ㄸ㠳挵ㄳ愲㔷㌰捡敤㈰㕤愳㠲㉡ㄸ㔴㤱㘰攴㔸晢㈷㍣ㅢㅣ㘷㕡㜷愰㜱㡣搳㔲㈱摤㍦㐴㠵㐹㉤ㄷ〲搶ㄲ㐸ㅦ〶㐲㥢㠱㡤戳攵㜳攳户㙦〳攸改㘶㕢换敥捥㝣㥤慥愳㙦㐶戸搹敢㌹㈸搴昰㜶㠰捥㌵㕢㍡挷敥㠰晥㤴〷ㅤ愱ㅥ㌰昶㉥愴摥㠱㌷敡㜱攷㡡㌲捤ㅡ㐱㑣攳㠰挲挴挴㐰㘰捣㍢㉡愳㈹愱攱〰㥤㌶㠶㜶挰㘹摢㤰敡㌲晡捤っ㜶捣慣㔱㥡㘶㐵㘸晤攰捥扦㘸攷戵攵戳㔹㠳㈳㡥愳戵㈷㘱㘴捣㐸慡㘵愸㤴㕦㥦捥改ㄴ㠰っ㑢㍢挹ㄸ㐶㤲㌱㉣㐹つ愹捤扣㠳ㄲ㥣扣昲㍢㡤㐲扡㌴㤰㑤㈷㈲㡣昰㥥攸㠴ㄸ慡㔸㍥㘴㐳㠳㐲ㄹ㥣愵挴扢㤱㕢㕢ㅡ㝡扢ㄹ㔶〵㔵挷摥挷㠰づ慡㌰晥㔳挷㜸㐵㠱㠵㐷昶ㄴ晤づ㜰ぢ挱挸㤱㤵㐸ㅡ㜲挴㜹挷㜴㘴㉦昲㘴㙤㔲㕢㐸㠰㝦晡㌴㐰㈲晣㔷㑢㈷晦戸晥㙢摥づ㐷扢昲㐶戲〳㘷慤㝣愱捥㝥㝦ㄴ㐱搷㜲愵㈹挴㜸愳搰㠶㑢㉡㌸㑢㜷愷㤳㘶㈱挲㠴ㅥㄸ㈷戵扣㡢〸㕢㝤㐸摤〴㐲愱晡㠸㕦㕤㥤づ慦戳㙤㍦慤晢扤㔵㘷〵晦㕦㙤㕡挶ㄳ㍡挴㤲ㅤ敡㜴挸愱攳㤴㠹㜷ㄵ㤴挷㐳㜰〶〹捥〴〸㙤㐷愶户㙦捡㥤晢戸〲搰㈰慡㤵搷㍢扣㜶㠸挰㐵㉦昷ㄵ㈱ㄱ愴摥㜵捦㄰戶慥ㄸ㈲捥㤳愰㜰て㐶戹㤹㡣㕡换㉢㑤㌳摡㌹挱㘰㉤扡㍡散㍤〴㔷㔴ぢ㘶搹ㅥ㔳㉥㈰搴㌴㌴㈱㝣ㄶち挷㌹㔹挰扦慦敡ㅢㄹ敦改㍥ㅡ搵攷愰㘰㈰慡攸㥡㜷戴挱㐱㙡慢敢㥤挸搵㜳〱ㄴ扤搲㌴〹㕣ㅢ㤸愲㉢㥡㥢ㄸ㥥㠴㠰㘴戲㡢愶ㅡ㐰〹㉥㥣晡㕣㌲㑥〳攳㠲㌴㍡㐰攷㈳㜵攲〱扡㡢㈵昰㑦㉦㈰ㄳ㍢愲攸昲㜶挴〰敡㠸㜱㍥〸㜴㌳〹戳晥〴ㄷ㤰㘰㈱〹戸捥戳攷挳㡢㄰㙢㜲㌴敡㍣攰昱㔱攰㘲搰㐱㠱〵ㄷ㘳㤷〲㉦㈲攳㈵㘴㑣慦戶㔷㠱㌷㈲捤㔲攰挵㈰㤹戴〲改晣ㄶ〵㉥㈵攳扤㠸㤵㈹昰ㄲ愴㑥慣挰㥢㔱っ㠴〱扤㥣㑣散㠸扡〵㠸㡦〲㉦〵㠱扥㡣㠴㜴愷晢㄰慣㈰挱攵㈴戸つ〴愲挰㤵㠸㥤攱㈸戰晡〳㈵ㅦ㤵戶愰㈴㔴㝡扢慢㉡㤷㑡㕢㔹㔵ㅢ慢扡ㄳ〴㕥㤵ㅥ㐰㥡愵搲㜶㤰㑣㕡愵㜷愱㤸愸㜴㌵ㄹ摦㡤㔸㤹㑡搷㈰㜵㘲㤵搲攵敥愳㥢戵㈸慣㍢挹昷㕥㝦㠲㉢㐸戰㡥〴昴搰㡢昲扡㄰㥢敥㈸㙦散慤㤵㡦戲扡㐱〹㘵㍤攰㘲敤㔲搶〶戲摥㐸搶昴慢㝢㤵昵㌰搲㉣㘵㙤〲挹愴㤵昵〸㡡㠹戲㌶㤳㌱晤昰㘵捡敡㐵敡挴捡愲扦ㅥ㠴〱扤㠵㑣散㠸晡ㅣ㄰ㅦㄵ㙥〵㠱摥㐶挲㐷晤〹戶㤳攰㑡ㄲ㍣〶〲㔱攱摦㈰㜶㡡愳㐲敦㕢㌲ㅦ㐵㕥〵㝡㈸昲㜱㔷〵㉥㐵㕥捤ち摥捤ち攸㥦昷㉡㤲㑥㜹㑢㤱㝤㈰㤹戴㈲扦㡥㘲愲挸ㅤ㘴晣㌴㘲㘵㡡散㐷敡挴㡡㍣㠴㘲㈰っ攸〴㤹搸ㄱ㐵攷扦㡦㈲㤳㈰搰㈶〹㥦昵㈷㐸㤱㘰㈷〹㜸㔷㈰㡡ㅣ㐰㙣愶愳㐸昷㕢㌹ㅦ㈵㕥〳㕡㈸昱戰㡢戹㑢㠹扢挸㍣㐳收㉦㠲挰慢挴㤷㤰㘶㈹㌱换ㅡ㈷㘹㠳慢㤷㔱㑣㤴㤸㈳攳敦㈰㔶愶挴㐱愴㑥慣挴敦愱ㄸ〸〳晡㕡㌲戱㈳㡡ㄷ〸㍥㑡㉣㠰㐰ㄷ㐹挸换〵ㅦ〲㕡晡㝡㠸〴扣㙦㄰㈵敥㐶㙣㜴㍢㜱摥〲晡㈸㜰ㄸ㜴㔰攰㉢㉥挶㉥〵㡥㤰昱㜵㘴晣㜳㄰㜸ㄵ挸㡢〱㑢㠱搷㠳㘴搲ち㝣つ挵㐴㠱㌷㤰㌱敦ㄴ捡ㄴ昸ㅥ愴㑥慣挰搷㔱っ㠴戸㤴㈵ㄳ㍢愲㝥つ挴㐷㍦㌷㠱㐰摦㑣㐲㕥㑥昸㄰摣㐲㠲㕢㐹昰〶〸㐴㠱户㈱㌶扡㈲㡥扤㜵昴㔱攱㍥㔰㐲㠵扦㜳戱㜶愹㤰捥㍤㝤㍢㐰㠸㍥挱㜱㡥㐱昰㥤戸㍣挷㘲㘵愵戶攰㥤㈸㑥㈸㥣っㅤ改ㄲ㙣慤㠶ㄴ〰㔰㜱昱捥㤱㤳㡢慢搰晣㔱㠷挸改㤵㔹㘵ㅥ㤲搳㉡昳摤㉥㤳戳㝤戲㉤㘷㡡换㠷㌲ㄱ㤱㌸㔵㝣摡㜸㈲㜹㔹㤴攵昳戳ㅤ㉤敡㥣敡づ㜲㤷摥㜹㔰晥ㄳ㝣㌲攱㍢㌸㘰〲晡晤昸㠱ㄱ㑥晦㡣晥〰㜰晡㘸㡥㑥㌸㐶㕣ㄷ〶㍣㘱㐴改愷戱搲ㅡ敤ㅢ愹捥㕣ㄱ㐷㥤愸ㅤ挳㐱㜶㥡㡤㙥ㄸ㉡㤵攵ㄸ挳㌳敤ㅣ扣㌶搹㤰㠳昷㈱㘱ㄴ㤲㈷挸搹ㄵ戲㔹ㅥㄶ㌹㠶ㅥ愳昷ぢ㑣ㄸ㕣㈷㑥㘸㤹㝡收㤲㌱㤵扢㤶㈶㜰㘹愴慡㐷慦㘰㈲㡣昱敢〱改〱敢昳〱㜱㐳㙥㌴攱㐳挴挷ㄴㄹ㜳愶ㄴㄸ㡤捡ㄹ㑤愷㕡晡㡢㜰㘹㤵攸戰戰㌱㤹攵㍡戵搹捣ㄸ㝣ㄶち晦㠲㡤㙤㑣㤴㜰戳㌸捡㠰㑦㍥㑦㥣摥㠱㐶㙡敤ㅥ㔲搲㐷攱㜱ㄶ户㜲㈱㌸㠱㡥戱㐷搱㙦㈹〹慦慦㔴ㅦ戹㡦攱㤱㤵〱〷㘱摦愲㜳㜹戲ㅤ挷㑢㠶㠵搶㝤㌱挶㔹㌴搳戹慦戵㤶㌷㔹戹ㅡ㥣㌴㜹㌴㑡㤷㘷愱㠴㜷搱㝣㤷摥挴㘹㤳㠱戳愱㤴㠶摢㈸㌳㌲㉤搵㤹㑢㘴㠶㤲愶昸㥣㥣〵㕢㕣㑦㈷㐴㝦昱㙡挹㥥㑤攳攸挵㔶㑡㈷㍥ㅡ㜳摥挹ㅥ扢摦㔹㝦㄰㜵㡡〷〸㍣慣㙥〹㈲㘵捡㌷㤰㔱戴㝣挶搸晤戹㝣㥡㠴㈵慤㈲㠹㙢ㄹ敦㤱㐶㉦㌱㘵戶戹挸扡昲㕤㜹晡慣㕤㐹㙢搳㔶搲〹搱㐷㤰搳敡愲㜰ㄸ㕥户㘳㥣ㅤ㘴㠲搵㑥㝥〲㐷昶摡扦㉢戹户㘰㘲㈸㡥〳㌱搸攴㕥㐷散愶ぢ㐱ㄳ㈴戰㐹㜸〱㈹挶搹㠷㠱㘰㕡㍢挶㤹搵㤷晡㑥㈴㑣㙣㥣㐵㔸ㄶ㉣昵㝥ㅢ㘱㐴昱㡡搲挷昶㍡㠰㘴㝤ㄷ〹敢晤〹敥㈶挱摦〱㠴㜸㡤攵㕤㘴慡摥挸搵愰捥㔰㤶㥥慥㐸㤶ㅥ㍦㑣搱㌰摥昳攲挶ㄱ㕥挳㜰㝤愴㠱㙣敦〱昸搷攷㥦攷㠳㥢㠰攲㤵㤷搳㐰㤷〵㜷㉦〹敦〳㔰㜴㡥攳㉦愰㍦㘲㈳㔲〷㍤㥣㕥挷㕤㠵㔳㔵昸愵攸㕥敤㈹㡤㘴攰搲㈶㑡㐷㥥㠵戱㠱搸戱㤱〶昷㘲扥㠰㡥慡昵摥扢㡦㤶敤㐶ぢ敡㑦昲㍣㥢㤷㘲捣愱昷㌶㘴攲㤶慤㙡㜹㑡㌰昶㠶㤶㘵ㄸ挲昷㈳晤愴昵改㐴㈱㕦捣愷㑡昱ㅥ摣搶挴昹ㄹ㐲ち戳戶㈵㤴〰㐷摦㍡㈹㔸㙤㡥ㅦぢ敥收戳摣攸慥㕣㝥㑦㑥㕡ㄳ㉡昲㙢っ搶愶敢敡㔸つ攷戲㠴戳愰挵ㄸ㍤扤㉣慣ㅦ〴搲㔸ㄳ愳慢㤴㈱ㄶ㜷㤰㌳ㅣ攴㑣ㅢ〹㥤〳㘴戲捥㑡昲㔶晤㉡愱㤲捡慣慤慢慢戰敤㉡㥣㥣愳㡦愶挳攱㘹㈸ㅢ㌲㈰戲搷㈰昴㉦挴收㡤㘹㤴㠵㌹㌰昴㐱愴敢㡦〱㐴㘳㜴㙣㌲㉤晣㄰㤰改㙤慤㝤攵㥦㕤㠶㍦㡥攴〶㈴换慡戵ㄹ摦㑡㠴㍦㠱㤴㘹㐸㜱摤改挴攸ㄹㄵ捥㥦〴㈲ㅦ㈹捡攷㡡㑡ㅣ㥢慣昱㘱愴攳㑦㠸搴㝣㘰ㅣ㥢㙡ㅢ〴攱㠸㐰㐶㐰戳㥢搹愳㙡ぢ㔲搸慢攵扤戲〰搹搲㉢㥦〵㠲㕥愱㉢㤳㈱㐶㜷愶㈰昴㕤ち㐲晦㈵㠳愲㑢㤲㍤愳㝡挰㡥㕡㤳㌶㍥㡡ㄴ晤ㄸ㐰㌴㐶慦愴愴㔱㝡㑤㔹㌵挵㡢搱㔱㈹改㡦㌳㘹㌶㜸改㔹㘴㈸㝥㐶挶㥥㐰㍡晥㉣㜹攸㘷ㄴ㜹㍡㔱㐵愵㍣㙢㤰㕡㈹捦㜲ㄴㄲ㜹扥〲〴昲搰戳挸㄰扢捣㐱㔶㌸挸攵㌶愲㕡㠰㠸㍣慢摤昲㍣㠹㔴晤ㄴ㐰㌴搶ち攸㈷㑦㥢㤳晥っ㘹攳愸㐶㥦づ愰㔶㈳㡡㍦扣㡥戴ㄱㄶ㔶㜴昲㠹㍣㤷晡捡㜳㠹慦㍣㙢挹〷㈱㐶〷㥦㈰昴收〹戲捥㐶ㄴ㕤㜴搲晥㘵敥昶ㅦ㐶慡㝥づ㈰ㅡ愳㤷捥慦晤㜴摣㐹晡ぢ愴㥤ぢ慥昲ㄹ愶ㄲ扦ㅢ㘳摦㐶㍡晥慣晥愰摦㑤摡摦散摢晥〵扥敤愷昷㑤晡攳㘵㈰攸て㝡摡ㄸ㘲昴戶〹㐲搷㥡㈰㜴慦㌱愸慢㠰㠸㍣攷戹攵昹㉥㔲昵昷〰愲戱慢〱晤攴㜹户㤳晥㐳搲㌶㠳㤷㍥㥦っ㜷㈰㡡扦㠰㝥挵㐶愴㍦晡ㄱㄱ㜹攲扥昲㥣收㉢㑦〲㠵㐴㥥ㅦ〳㠱㍣㐹晣㌰挴㑣〷愱㠷㑢㔲攸攵㘲㔰搷〰ㄱ㜹㑥㜵换昳ㄳ愴敡㥦〲㐴㘳扢〰晤攴挹㌸改扦㈴敤ㄲ昰搲ㄷ㤱㘱づ㔱晣〵昴晦搸㠸挸㐳㑦㤴挸㌳挳㔷㥥㤸慦㍣昴㐷㠹㍣㙦〰㠱㍣昴㍤㌱挴攸㝦ㄲ㠴捥㈶㐱㠶㙣〴㥦ㄹ搹昲㑣㜳换昳扦㐸搵扦〵㠸挶攸㐶昲㤳攷㍡㈷晤昷愴攵㍢㕡捤㔷戹敡〶㐴昱ㄷ搰㙦摡㠸挸昳ㅥ㐴㐴㥥㕡㕦㜹㠲扥昲搰㍤㈴昲ㅣ〵〲㜹㙥挲て㐳散㘶〷戹挵㐱㙥戵ㄱ戵て㠸昴㑦挰㉤㡦挲㈵愶づ〲㐴㘳昴改昸挹㐳㌷㡦愴㠷㐹摢㠶㙡㜴㉢㐰攸晤㘴㌸㈹搷〲㑣㤳㐰捣攵敦㤱㍤㘹㝡㙡搳㤰㤱挱ㄷ挳ㅢ㜰敥㈸㌱改㐴戰㔸㙢慤搳摦㠴摢戱㠸昰慥慢戹㉢㝡㜵㔰扥㥢摡戲挹㜷㑢挷㘶晦㐶㐳晦昷搶㐴㝢戶㔳ぢ扡挴㘷捦㡥敡㈸㝢ㄸ戶昲〷㐰㐰ㅡ㕤㡦〴㈲晣ㄷ晡㈰攰攴㡦㔰㉣㌲㜳散扥㤸㉦〳收㘷昸㝦攷昰扢㘸㉥㝦㠷搱挰㕡挵〶㘷ㅢㅡ敤㌶挸㍣愰つ㉥昳攰㌷㄰搶搹〷挳㑤㈰愹㙡扥愹㈳㈰慤摣ㅣ㘹㥥换攴㤸㡥挲㤸ㅣ〷搸㘰㠴搸㕤づ㜲户㠳搰晥㘶㘸愲挵㑣㤳㈱㉣搱攳〸㘲昷㠲戳摦慣愲改㉤改㈷愳㤵昲愵戳㝣昳ㅣ愳ㄱ㉥慤㥦㈵慤て搱㡥扣戴晡㉣㜳ㄹ㔲昳㜱搴㉤晢㈶㜶㌵扥㜱ㅤ〱㤷㐰つ㥥〵㔸㤷改戵挱攵挷挶㡢攳㥤づづ晥ぢ晤っ㝡晦ㄳ昸㐰㈲搷㈰㈵㐷摡ㄳ㝡づ㥡摡㜴㄰㤹㈱挴㍣ㅤ㜱〴愷㍤〹慢慣㥦㠸晤ㅢ㕢搵㐴㔳㔴㑡㕣慤捥搸摦ㄲ晡搱㕥敦㤳㐰慢挴攵㜶㠹㤳㔶愹㑦愲挴挹㐸搵㍢〸っ㠲㝥〰昵㉡挴昲㝤摥昷㕦㜶㠶昷㜳戳ㄸ㉤㔳改慣戸㜴㤶愲㜹挹づ㔳慦愰〴戵㈴㠲㥤㐹挱㘸㌸㑥㑤㌰㕡㤹㔳ㄳ㡣〶愷㥦㘰㍦愸㈶搸昷敤っ敦㘷㘴㌱㥡愸㈲搸㍣㑢㌰摡㤹㈲搸㜷摤㠲㥤㐷挱㘸㐱㑥㑤戰愷㥣ㄲ㤳敥㌱㕡㥥㝥㠲扤㔸㑤戰㙦摢ㄹ摥捦挳㘲戴㔵㐵戰㠵㈲㔸ㄳ敤挷愹戵晥㌹愷挴昸慤㍦㘹ㄵ㠶ㄴ挲㤱㤵㡡㜶愷㕦敢㥦慦搶晡㝦戱㌳扣摦㜷挵㘸愹㑡敢㉦戶扡㠵收愶㜴换㘱㤴ㄸㅤ㙦换搸㉤㌴㈴愷㈶ㄸ慤捥愹㡤㌷ㅡ愰㝥㠲㍤㕢㑤戰㙦搸ㄹ摥敦戶㘲㌴㔹㐵戰换㉤挱㘸㜷㡡㘰捦戸〵㕢㐵挱㘸㔱㑥㑤㌰㥡㥦㔳ㄳ㡣㤶愸㥦㘰㑦㔶ㄳ散慢㜶㠶昷㝢慣ㄸ㙤㔷ㄱ慣挳ㄲ㡣〶愸〸昶㘵户㘰㙢㈹ㄸ㑤换愹〹㐶㍢㜴㙡㠲搱㈴昵ㄳ散㡢搵〴㝢摣捥昰㝥㘷ㄵ愳ㄱ㉢㠲㜵㕢㠲搱ㄲㄵ挱晥搱㉤搸㐶ち㐶ㅢ㜳㙡㠲搱㈰㥤㥡㘰戴㑤晤〴晢㙣㌵挱晥挱捥昰㝥㍦愵㘸㉡㐱ㄶ㝣㡣て㠴㍢㌴晦挵㘸㉦㠹戸摢㠰㌴搶㈸戱㘴㐸戵ㅤ㜱〶ㄶ㠹搱愲ㄱ慡㉢㉤㉡㕡㈰愲㤴㑦戹㤵昲㉥愴㉡㙥晢愳つづ㕦㡤搸搸㍢昳㡦㔵㙢昴㐱㍢愳攲㥤㌹㡤㠵㠹摥㤹扢晥慦㈰扣昸〹愵攸愸慢㑦㔹挹摣摦攵㜲㉤㈳㕥慥〶扣ぢ㉤攰晦换搱㠵搷捦㜸つ㡡晦㕤㤵敤摡挱慢㘸㍡ㅦ㥤㤷㠷㕡㘲㉣ㅣ㑥㙤㈸攰㈹㘲㕤慡戳㠸㉢愴㘴〴晦㕦㠱ㄲ㍥㈴换㥤〸㐶㍤晣㡥戵㔰㄰㠲昵㕣搴搷攵搷㡤㙣慦ㅢ搶昵㥥㜷㑣ㅦ捥㌵㐲㤰捦㐹㡦捤愴てㅢ㘸㡥昳戴㈰改㝡ㅦ㕤慢ㅥ㐴ㄷ㕢㌶敤㑤㠱愳搲收㐰㄰慦㔲㐰㉦㤶㡡㡣㌳㠰愸㌶㤹挴㡢㝢〱㠱㄰捤㈷慦㘰㜴挰㜲攱〹㜸晥㠷ㄹ昵昵㤴搶〹㡡搶ぢ㐷㔰㜸㈷㠰㝦戳敥昵㙤㔶ㅡ昴㥥㘶敤㘲搲㔸戳ㄴ㡤ㅦ㌶捤〹㡡ㄶ㠵㔴㤶〵攲㕦搹㝥摦捡昲愰昷㔴㜶㉤㤳㕣㤵搱㈰㈹慢㡣扢扣㔴㔶〴攲㕦搹〷㝤㉢ㅢ㈲㘷㠳㡤收挴ㄶ㠵敦㘱㤲慢㌲敥挱挲㥢㌶戶㍦敦㝤扥扣慦慦攴㝤愳㠷昷㌲挴换〴攱扥㈸㤵敤〵攲㕦搹㑤扥㤵摤㑣捥攵㠲摣捡㈴㤷㈰摣㔶换㉡攳㤰㤱捡摥ぢ挴扦戲敢㝣㉢㝢ㅦ㌹㤷㔷㜶〷㤳㕣㤵㜱慢㉢慢㡣晢㠷㔴昶〱㈰晥㤵㤵㝣㉢晢㄰㌹㤷㔷昶㘱㈶戹㉡攳昶攳慥㉣挶㌵㕤ㄶ攸㍢㐹戹㥦攰〰㐰㔴㜱㔹㤷㤵㍡㠳扡㘸㐹㑤㐷慦㐷㠲㌵戱敤挸㘰㔰㕣搲愵㥤㜷〳ㄹ晢㘸㑤敥〷㡡㐱㜵㡤搳挶搷㉥㥣㍤㌶㙦敦〱慤收攲捥㍤搰ㅡ㐶昷㌱挹搵㐶敥〶㙣㘳敦㝤㕦㔹昵搶攲慢㜱㈹㠱挸愴ㄷ㈲㡥捥㘳㍣㡣晦㍤敡㔱㕣㐵挸㐳摦㙦㈳㡣㈸捥㙢㔹㜲ㅥ㘰㉡愷戴搰㍣攸愶攱㜴ㄴ㥡㡦㌲㤵㌳㔱㘸づ扡㘹㌸㡢㠴收㘳㑣攵〴ㄲ㥡㠷摣㌴㥣つ㐲昳㜱愶㜲㈲〸捤㈷摣㌴ㅣ挴㐲昳㐹愶摥敡搰㝣捡㑤挳戱㈷㌴㥦㘶㉡㠷㥤昰㜹搸㑤挳㈱㈳㌴㡦㌰㤵愳㐵㘸㍥攳愶攱挸㤰㤱戰挵ㅥ〹昴攰㐵㠲㘱挵搱㈲ㄹ扤㜶〶敦搷㈲㜸㌲挳ㄱ㈴ㄹ㍤㜶〶て慢晡㔱㌲㘵晦㑢㠵㡦㌱挶慥㤷ち㍦㙦㈳㡣㈸改〷㤶㜰㠶ㅡ昰㐰㡣晤㈱㈳昵ぢ㐰㘰㜰㐸㑦㔴㔰戱㐷㠴敡㡢ㄶ㤵昴㐵〵ㄵ晢㐴愸㥥戰愸愴㌷㉡愸搸㉢㐲昵㈵㡢敡攳昸㤱搶㤶戵㡢晤㈲㔴㕦戱愸愴㐷㉡㜸戱㘷㠴敡㐹㡢㑡晡愴㠲㡡㝤㈳㔴㕦戳愸愴㔷㉡愸搸㍢㐲昵戴㔰㌵㔱戱晣敥㈰㌸慣ㄲ㍢㤲㍢㜶晣扥愹㌶㍥愷㜶晢慡㠶晢㝥昴摣慢晢㕦扡㙡挵捦晥㜰晦晤㉦晤昷晥攷晦昰㘴晦㡡㙦㍤昴搰戳㔷㝣昴昹㔷㘷愴づ〶㥦昸㝤搷挱ㅢㄶ敤扡攱摡搴㤶昳搶摣㜰攵㌵㥢ㄶ㙤㥣㍥扦愶愶慥㙥敥捣㝦㥥㌵㉦㜶搳戵㕦㔲捦㝣晦㤴㥣㤲扥慡㘸〶晢㑣㥡㜱㐸㥡愱搸㉦搲敢㉢散㕥㙦㐵㤱〸㕥㍥戱㉢㈴攳㌲㑦〶戵㉦ㄹ㤷㝡㌲愸㜰挹㔸敥挹愰㡥㈵攳ㄲ㑦〶搵㉡ㄹ换㍣ㄹ搴愴㘴㉣昵㘴㔰㜹㤲㜱戱㈷㠳攲㐸挶㤲昲㡣晡晦〷㉤㤷摥㑥</t>
  </si>
  <si>
    <t>㜸〱敤㕣㕢㙣ㅣ㔷ㄹ摥ㄹ敦慣㜷搶㜶散挶改㈵㙤㈹敥扤挵搱ㄲ愷つ㙤㈹㈱昵愵㐹摣㈶㡤㥢㜵㔲㄰㤷敤㜸昷㡣㍤挹捥㡣㍢㌳敢挴㔰㈰攵搲㔲㉥㐲㉤ㄲ搰ぢ㔰㔵愸㉡㉦㐸攵愱攲㔲㈴㤰㤰㐰愸㈰ㅥ㄰ㄲㄲ㠸㠲㄰㍣㠰㔰㈴㕥晡㔰㔱扥敦捣捣敥散慥㜷散㙥㕢㜰㤱㈷搹㍦㘷捥晤㥣晦㝡晥晦㑣㌲㑡㈶㤳㜹ㄵて晦攵㤳㘵攲搲搲慡ㅦ〸扢㌸敤搶㙡愲ㄲ㔸慥攳ㄷ㈷㍤捦㔸㍤㙣昹㐱ㅦ㉡攴捡ㄶ捡㝤慤散㕢ㅦㄱ昹昲㡡昰㝣㔴搲㌲㤹㝣㕥㔷㔱捥㑥昸ㅢ㠹㕦㜴戶ㅡ捣〲㤴愶愷㡥㉥㥣㐴慦愵挰昵挴慥戱ㄳ㘱摢㝤ㄳㄳ挵㠹攲㥥㥢昶ㄶ㜷敦ㅡ㥢慥搷㠲扡㈷昶㌹愲ㅥ㜸㐶㙤搷搸㕣㝤愱㘶㔵敥ㄴ慢昳敥㈹攱散ㄳぢ扢㙦㔸㌰㙥扣㜹攲挶扤㝢捤㕢㙥戹㜹㄰㈳㘷㡥㑣㑦捤㜹挲昴摦㤸㉥㌵㑥昸挶ㄹ㔱戱戸㌲㈱㍣换㔹㉣㑥㑦攱㙦㘲昶㜸扢愹㔸㕡ㄲ㈲攰挸挲ㄳ㑥㐵昸㍡ㅡづ搸㤳扥㕦户㤷戹㜵扡㝤〰ぢ慤ㄸ㝥愰搹搳愲㔶搳敤戸搷扣㝤ㄴ㍢㔷㌳㔶〷敤㤲㜰㝣㉢戰㔶慣㘰㌵㘷捦愳愳敡㤰㝤摣ㄷ挷っ㘷㔱摣㘵搸㐲戳て搶慤㙡㌶㝣㌲㝤搷挶㕤㈴㈷㈶㔷㕦㥣昴敤改㈵挳㤳㌳昲戹㉦㈹㜵て㜸㤵搶扡㔷㜶敦㤷㔳㤷㈳戰捦慢扢搷㐳挹〹挳㙢搴ㅣ敦㕥㌳㕡㝣敢っ摥搹扤㝥㘲㡦㕡摢㕣摦扤㡤摣捡搶摡捡㐰㐴摤㜲㐷戱ㄸ㍤㐷搰㑦㤰㈷㈰〲昵〲挱〰挱㈰㠰㤲晤ㄷ㜸㈴搹㤰㐵㙡搹㔰换ぢ㙡戹愲㤶慢㙡㔹愸㘵㔳㉤㉦慡攵㈵戵㙣愹攵㤳㙡昹ㄴ敡挴㑦扥扦㕦㡤㥥㝦扦敦挷㕦ㄹㅥ晢晤㕤捦㍥敥晥昱扣晥㥦㍤㌱戸つ㤵敥㡥㈶㌵攳ㄹ愷㐱㙡㑤㈲摥㔳摣捤㍦敢㌳〵㜸挲摣㙢摥㘴㑥㑣㔴昷敥㌶㙥㌰㌴㉥㉢〵昹㉤㠴㌲㠲扡㠳收㍤㤶㔳㜵㑦㑢摣㕤㍡㘵昸愲戹㜱攳㔱搹㤴㕢㜷慡晥㈵㙢ㄷ㤶〲㈳㄰ㄷ户㤷㌵㍢改㘸㔶〲㕢〹㕦㡥㜷㔹㝢戳ㄳ㐶慤㉥㈶捦㔸㘱昱摢摡㡡敤㌹捦㕤攸㕥㝡挰ㄳ昷㌵㑡㍢㘶㌴〹㤱戶㈲晢敥㔸㘵㔸ㄴ捥㙢㙣㝡挹昵㠵㈳愷㌷㙥捦㔹㤵㔳挲㉢〹ち㐴㔱㤵㑢㍤㥦㐵ㄱ搷㡦ㅦ㜵戰㔰㜰㙢昵㡡㘴慥㜹晢㤹〰捣㉣慡㤸敦戲昰㠲搵㜹㘳愱㈶㉥㘸愹ㄲ㡥㠹㠲㥤㉤搹〷摣㑡摤㥦㜶㥤挰㜳㙢慤㈵㤳搵ㄵ〳㤲愶㝡挴慤㡡㙣㌶㈳㠵〲挴㙤㕦㥦愲㘴摥搱㥤ㄷ㈴㈲ㄲ㈸㈶㈳㕦搴㑡㜶挵㘳㔸ㅤ㔶㔱ㄳ愴㐹昵慡㜵㍡攳㝣愵㡣㐹攱挰挴㥡愸㍤㌸攸㜵敢㜴摢挰摣㥢㕢㔹㔵㐷愳搵摦扥㈲㥣攰㤰攱㔴㙢挲㑢搵㝤ち㘷愴て〳㘸攷㈰㄰扡敥ㅥㄵ㥤㜲㐶㔹搵㑥㕢搵㘰㈹户㈴慣挵愵〰㜹搰㡦昹㍣户戶攳搱捦㐳㤶扥㥤㘰ㄴ愰㔰挸攴㜶戰㔲慥㠰㈷愳㔱㍡愵昰㜲㡢㈰㘷扢ㄶ㕥ㅥ㌴て㔸戵㐰㠴㐲㜹搸〴㐶㐲慤㈶搱㌷㐴ㄲ昵㡣㑡愸㌰㜶㤸搳愰㔲挳㜲㠲搵㈶摦㜶㜰㐹㐸㐴㕢戲㘰搳挹〲㡡㠲㔶㜹㤰挲㙢㈰㥡㌶㘹㤰㕥㌹㐱㐴㘴㠳ㄴ捤㡥㥥㕢㠹㡣昵㔳㘴〴敡㈷㠹㤰戵㜷㜷㤷ㄱ㈴昶㑥㈲㘵愳慥晣戸㈵捤搶戲攴㐳㘹㜶㍥㌶㑥扦㠰攰㐲㠲㡢〸㜶〲㈸㝦㠵㠴愳㤴㐳扡昵搱㉦挱扢㝥㈹挱摢〰㈰㥦㜴捡㥣㐸㔴搱㠶摡㠸ㅤ挹㝡㐳戰㤳愵㔱ㅣ㡡㈲㕡挶つ㍢㜳挸㤶㠸㡥慣捥捤愱㙢戳㔲挷㕥搳㥤㌶㤳换㈱㐵愶㔴㑤慥㜵㥤慡挹㡤㘰搵ㅥ昵搶摢搱㔴ㅦ㈳戸ㅣ㈰㔴㉣㌴㜶㌷㘶捤搳㥣㝣㑢㤸㐴愱㈱搴愳㜲㡦㠸㤸收㝦㡡㠰敢㌸扡㙣搹捦㌴〵挷捤户扣晤扣慢㍢㙦㐷㐸㙦搳㤹㕢㍡㠷㥥愲搷㘸㐱㕦〱昶㔲晥搰㔵扦㕣㠵㘲晤㙡㠲㙢〰摡昴ぢ㑦摥慦搵㑢㈰㑤㘲㍢㠱戹敤昴戸㐸ぢ㜷㝥㜵㔹㐸敤㌳㘸捥ㅢ摥愲〸攰扤㤸㥤㠱ㅤ散㝡㥥愸攱㐰㕢㤵ㄹ㍣扢㕣搸㥡改ㅦ昰㕣㥢昹㕢昶戱晦㤶㔰っ搹慣摡㤷㘹戳㡦㔳散捣㠴扦㈹㐱㌹搴扦㌷㜴ㄷㄲ㠹㐶慤攴挵㜶改㘷换㉤㐹搲㠳㈴戹づ摢慡㕦て〰㈹愱晣戶慢㐴ㄹ㘷戵㕤戲㕡慢戵㑡敦㕥捡挹愴捤㝦搸㈱㐷〶㐲㘷敤ㄴ㝣〷晥㤰㕤戲散㠶戰ㄸ戰攷㠴㔷㠱㕦挱慡㠹㐲攸㤲愵愸搹㤲ㄵ㙦ㄱ㔹搱搷搷㜱㤶㑥昱慤㐹㍡㘹㤳ㄲ愹摣㥥㕡㤸㜲づ㙦ㄲㄵ㕤㤰ㄴ㉡㈹㙥愱㠶〴㈲攵戱敥㤶㠸改㐱挴ㄴ戱㜱晡㍢〹㜶ㄳ㑣〰㘸扦㠲愴搹攸挶㌳㄰搶扦㐲㜷㜶戹㥣挹ㄳつ搲㍤昸换慥挲敡㐶づ戳㤷攰㕤〰㙤收て㥤㡦㈹㠴㈸㔱㥥㈰㐴㕡㑢扡㜹挲ㄲ愷㐹〳摢㑣〴㤵愶敢㝥攰摡㡣㉡つ㤹㌳敥㕤㙥㌰㘳昹换㠸㐲㡤㥡㔱攲㥥㈵攱㠰扡㍣搸㍥㙤㜹敥昲戲愸敡㘶挹慤㐳戴捤捥㙣㠶㐳㌹搶〷㕢㔲㥥换㔵〵㑦㙦㘷㘳㜴愱挸ㄳ㌱㝣慤昴挴㙥挸昳捤㐳摦㜰㜳㐷攷慤愰㈶〶捣㤰改㤸捥㥢搸㐵㐴つ慡晤收晣㤲㈷挴捣㤰㜹搰戳慡㌵换ㄱ㐴〶㙣㑣〶敡づ㡢㐵㐴〸收㕣挶晦㕣㘷挸㥣昷っ挷㕦㌶ㄸ㑣㕣摤摥昲㈶㐳㈲㥡㌹㘵㌹㍥㠶㤱㔸㘴㝡搸㉣㉤戹愷ㄱ慢慤摢捥㐱㘳搹摦ㄴ㔸㈱搱㠷㡦㐴㡤愲㉡慡慡攴搵㝣慦昸攱㠱㍣㤳搹㠳㕦㤶㐰攲㉡愳搱㕦㥥愲扤㘹搷㐷昱ㄹ摡改㥣搳㈰㈲㐷㡤捣扥㔴㈹㑣㑥搵㙦㘶㥢㕢〰㘶てㅥ㥦㙤㐶攵㕥㑦戴㕡愳㠳㍦㐵挴㑢慡㘸挴㐰攸㥥摢ㄶ㔲ち昳㐸㌸㘰㐰㈰㥣㙦敤搴㔷㌰㘵ㅤㄲ摦戶㘶昲〰㠲㐸㠳收㘱㘳㐱搴㄰㡡戶㡤㘰㕢昸㐲㉢搶㌶㙡㝥㔴㌶敤摡戶㐱捡㈲㔵㤶㉡〶〹㜸戲ㅥ戸㐷㉣㐷㌷〱㈴昹㐵㔹挶ㄹ㘴ㄹ㘷㘴搶愰㜹㡣㔱㐱㤹㘶㕦敥愲攱㔹挱㤲㙤㔵昲㝣㘱攴㙥㔳㤰㈴㜸㥣㠲㌷㝥㘲㤱㌱搶㘶捣ㅦ㠷挵收ㄷ㠱敤㈲挴㈸户㡥搸〷攱慡㑡づ㝦㤴ㅥ晤㑡㤰㉦搲㐹慡摦㡡摥㌴㜹㉤〲ㄲ㐷㍥攷攲换ㄷ攷㍥㠱㥣搰㉤㐷慣愷㤰〸ㅣ㠲〹ㄹ㑦敦㜶捥㍣敥㔸〱戰㐷㡣ㅤ戰㠲ㄹㅦ㈸〷㐰㔲㥥㙥㉦㤶㔸㑤㌴ㅡ㙦㈸㠵户㜷ㄶ戵㘸㠹换㍡换㤳㙡攳慡㌵㡡㐳㠵㤲搰㈳敢㔵㤲㡡㘵㡤㌹㙥㈶㑤愳㐸扤ㅤ㉢ㅢ㈵捤㙢摡摣㜷ち㤱搷愱㤷㈴捤㘴昴㝤㤲㔰㄰攳㈵㜵㐰㐵搱㕤㥦㑥ㅥ㠹㘰つ㑤㠰〲搵㔴㤸㌷ㄴ㐵〳㘷㜱攳愴㉡ち搱ㅢ昸㝢㕢㤴㍣㕡て㕡㑡㡣㌳愳㔱挹㘴慤㜶搴㠱㤱㔰㌱扣敡㈶㘱㘹慣㉤㔴㌰㤲㍢㝢㔵晥攱昶㈶ㄸ㌱㘲㐳㐶㐴㔲摣挰㘰㐳㌰㔷㈲㤸㑡攳㙣㠸㕢摤挸捥昳敤㠸㌰ㅣ㠹㠱㔲㔰㥤ㄱ㉢搲ち㙢ㅡ昲愳戲㐱攳戰㈸攵愸㙥㑥㉥昸搰攸〱攵㜸㤴㤲っ慥㥢挷攸㤵挲晤〵㠸摤㈸㌵㔷〹㄰搵㙤㜴挰㠳挱收挱づ㜶㈴㡣㥡搰㌸愳〴捤愵㄰㙥敢㈲挸㍢㍤㘲ㄴ㠲搴㤴捦㍦昷㉢㡦㍦挶攷摢晢㌳㜱㈲㘲㈲㐶扡㔲㡣〷㈰㌷ㄹ㤴㈴ㄷ㡤挶戱昲㔰戲㐹愱㌵ㄸ攷搱挲ㄸ愲挵攷〵戸挰挳㌰搶㌰搹愶㠶ぢ㙥㠱〵㙤㕡㕢摤㘶捥㍡㤵㕡扤㉡愴㉡㡥㘵戵搴挸㥢〲㕦昲敥㕦挸㑤㈹晢ㄲ㙤捡㉣㑥㔲㕣㌲㤱搴扢搹慤扦ㄷ捤愵㤰㐳ㅦ愱㙣㘳散㌱挵㉢㈷㘳㘱ㅤ㔷ㄴ㘸ㅥ㙥㙦摥㕤㤰昷收㈰搲㍡戲㈸换づ攳㉡㕥㈳㠰㉣戹㉤㔱敤戰㝢搸愵挹㥥挸㍡㘴㠵㔹㥢〲㐷㔸㘷㈸昰㜲㌹ㄸ㈳㍤㜲〷㍢挹㥣㡢〲扢攷㍥㈱㕦㌳攷昶㐷挶㠷挲昰㉥て㐱ㄹ散㉡ㄸ㠹昶戶摡㌴扡ㄵ〶㝥㘹㜸敢户〱㈸㡣〰搳愰㐵捤搰挰㤹㐲㝡㝤〳㠷戱挸㤴攰㘸㌲㡥捡㄰攵㈸晣昵㐰ㅡ戸㠹攷攸㜹ㄷ㑡㈸搸㈱敦㠴挵搷ㄲ挷㙤㥣㠰㕣敦㠲戶捣㌹㈳挰捤ㄷ㘷㘷㕢昶㘴戵㑡㜳ㄷ敥戹㑤㠱㔵摣摡〸捤搱ㅤ㙤昷戱攴㥡㘸摦㕤搹㔶㄰摤ㄳ摣㌳㔳㍣㘴〴㤵愵㔲戰ㅡ摥搹敡㤵㈴戴ㅦ挱ㅤ戱收攸戴㤹戳づ敦愰慥㜰敦ぢ愷ㅣ昷戴㈳攷愵昹扣昰㐷㉢㔶敦敦攷㈴ぢ㤹㔷昱㐷㍥㙡㐶㝢〱㍤㙥㘴摡散愰改ㅦ㘱㍦昲〹愵挱ㄸ搲㈹㜴〲摢扤㜱㘱㠰㜴戲愳㡤㑥愴㈰搸㈲ㄴ㘷昱つ㈳ㄴ攵㠷㐰㉢㠹㈵㍣㤱㘳捦㥦〱敢㉢㍦㐰づㄱ㡥昷㐸㡣㘸㤷㈳㤵㠲㍡㈹挸愳摢ㅤ扣ぢ昲晦㠳愵㤸㥢搷㘴愷晦〲㌳㉢摦㙦㐷搱㘵㐴搱昷㍡㔱挴㌸散㙢㡡㜸㜳昶㕢㐷捤㌷晤㔶敦晦昰愸㜹〷㌰捣㐷㕡㘳㠸愹㌱ㄶ摦㌰〶搴づ㘳攰㙡ㄴ㑢㘳攰㑥戶㘱戸㍥㌴〶㈲㙦挷ㄱ㘴慣㙦っ㌰㠸㤷㘲昲㈵㘲慡〹〷〶捦㕡ㄷ搸昴㠴ㅤ挲敤㕡攱㈳㜰て昵攴㑦挳昷㜴㘱㘷昶㥣攱ㄹ昶㑥㤹㝦搰ㄳ㔰㕢摥㍣慥㙢换㈶㙣㜱昱㥡㈵戲搱ㅡ㕥㠹搸㥤扥攵㌹搹搸㈵㜵㘰㉡㝣㐲㍦扤㤲㔷㜲慦挳㈷愲昰㠴㤰昹攸㡥敦ㅣ晣搳㐷㍥扤㥦搷搲㈲㕡搵ㄸ〷敥㈵㌶㑦换〱搱摢挴㡤㤰昳昹昵捤ㄱ㝣㠶㘴㉤搷挴㤴攱㐹㝢挷搷敤㌸ㄹㄲ㕥㠲㌰㐳攲摢っ挶㈴㉥㌸㠴挶㘴戱捤戱㈹扦㕥㤲捥挰㘲㘲攲搲㝢ㄷ挷〷㤵慥㉡慢㐷扢㔲晢㉥㤴捥㙢㥣㐸慢㍤挸昳㈵ㅦ㐵㜹慥㕤慢敤愵㔶㤳㘶愲㌲㡥ㅡ戱㤴㐲愰㠱ㄴ㤲㍣戲㌰昲㉦愵搴ㅣㄲ㕡ㄱ㈰㈵㠴搶ㅥ换攵挹㝦㑢〸㠸挶敤扥ㅥ扦㔴挱㉥〲㡢戱搷扤搷戳㉢慤捥㔸㌵㌱㈶㉢㑦ㅦ㜷㈳㈱㡦㈹捣㘰㤰㔶收ㅥ㐳㈲㝥戴〹愴㌶散㜸攲㈰㐳㜶ㄸ㘱ぢㄹ㕢戳改㔵㉢搸户㍢㜵㕣昱㠰㥥挹㐹㠵攱㙣㘷㌶㡥㥥㌲ㄸㄷ㔶㉤㠴㔹㠴挳㘱戲搱㘸㈰㉡㠲捥㜲㜶攲晣㠹㈸ㅦ㍦〷㘲昹㜸戳敢昳摢㑢愸攳㥣㝥㉣㤰㍦搸㕦㤷愵㌰㌶㐶㈵挷㐰挲㙥愸㔶㍥扣〳㕥㐲ㄳ㘹捦㉢㝡㌳挹戱ㄴ㠵挱攸㤸戳晡㍡昵㍦挳搴㤲戳收㔹㥢昱敡ㄶ晤㝦〲ㄹ敢敡㝦㠵㐱㌶㠹戲㝢愲〴㕦㌴㐶㑡搶つ捥㜰㐷攰挳㐶㤸㐶ㅥ㠱㜵㤹㘴㙣㍢㑣㤵昰㝤㙡㔸㉣㈵㌸㍣㕣搹昶㍢㄰㡤戶戴㙤〷扡ち㐰㐶㠱戴㘷㈱㠲扡戶攷愴㍢捦戱戹昷㈳㝢挷ㄱ慢攲戹扥㙢〶㘳㈵㐴㜷挷昸㠱㤹〹㥢㘷㔲㜹愶㕤愸㕤㠹㥤ㄸ晣〰摡ㅣ㌹ち㠱㝤㤷〸摥愰愰㈳㐳〸ㅢぢ㔹昰㕢愳㤱㐴ㅣ㠹捡挱㍦捦扣扢㙥搴昰㜹敡㔱㌸㌵〳㘶㙤ち㕤ㄷ扡㤶摢㙦㘲㜰攷㜰ㄷ敢㑥㌸㝥㐴慤㠸㈸㤸㕣挲〷㍥挴㙤㙤摦㠳搶扡搱摡㝣搶散捤戹㔶搰扥〵㤴㙥㙣㤴㔶㡡攱㤸晣敡戸愰㝦㠸㄰㘱ㅥ㍡㐷㌷敥㠹㘵㙦愳㈰昳攸㤳㙤㝡扣挶㙢昰㤳㙤㈰捡晤㘱㌴㔵㙥㈳挰㑦㉦㐷〹扥㈸㜴攷摤捡挴㔳㔸ㄶ改ㅦ改㑣捥〰攸㑥搴摦㔸㡢愸ㄵ㥥㉣㐸㠵〵攵敢㈸攷㉥㠵慢慤㌲て㈷つ㜹㠲㐰㕡ㄷ〰昱愳昰〴㈱挷㝦ㅣつㅡ攳㉦㈲户晢昸㕦㕢㜳㝣敡㝥戹扥㘴晦㈳戱敥搰㑦愲㔸㍦㐵㔰㈳戰〱㐶㘲ㄵ㌲㑣愹㐸㔱㤳ぢ㘳〸摦摦㡦㌴㥥㕦㐷晦扥戴晦㤷㉦昲昹挷㝥㐵捡㐱ㄴ戵慥㠲㜲㔰慥攲㤱攴㉡㤶㤱摢㝤ㄵ㕦㕡㙢ㄵ㈳ㄴ㤱㥣㠹敥〱っ昵㈹愴ㄵ戹㉡ㅦ〹㙥㈸㝦㡡㐴㈸ㄲ㉤戳ㄸ㈱㘲㘵摢㍡ㄲ㘸换㥤㤷㙤㔷㤰㠸摢㡥挴摢愳㜱㐷㔲扥攴㤱㜶ㄲ㙦㍥搲㝢㤳ぢ摤慦戹㔰㍢收敤挸敦扡㈹㠴〴搶挶㑦㘳扢㡡昶㕣㡦㌱㝤攵攱ㄸ㐳㠷づ挵㥦㐹愹㔱㤴〹ㄴㄲ㕡愶愴㈸㙥愴昲搹戸昲㜳捦㌷㥤愴㈸挰〳㌲ち㉢㤳昲㘴攵㠷攲捡㝢昰〹㤶慣㤳攱㥤〱㍥㉦挵㤵㐹愱戲昲㠳㜱攵扦敦搹搹愸ㅣㄳ㘴搸戳㐶㙡㐹戱㜹攵㈹㈰昱㌹㌶て搷㥡㐹㍤㍡㘰㠶搹ㄴ愱㌲㔸㕣㤳㥡㜴㄰搷㍦㍣㝣㄰㝤ㄸ㤷㤹㜰改〳搲㌶晣㝦ㄱ㘶㜱挹㘹挶〸っ㝣敦扣㠲昰戲愷换㌷㌶捥㤹㐷㍤㘴昴㥢戳㍥捥㔶搵㑤㐵㈲㌰ぢ戲攱晥慥攳㠶㑦㌱㈱㥢晢ㄱ㠷挵㔴摥ㅡ改㑤㡢挸㔰㑡㔶昹㜴㡣搹捣搹㈶捤攸ㅦ〳㜲㈰㉦〱㤹搰㍦づㄸ㠶㕥㜶㌰㘳㠴㠲㐰㜲昹㔹㈴昴〷〸㍥〹㔰㔰挸昵愴㠳摣愷〰㠶攳晦㤵㘲㙣㐵晡㑤㔴攵晥㜸戰㈴ㄹ改㥦㘱㠳〷〱晡攰戰㔵㈲㈲㉣攸て㈱㈷㌹㈸㈵㠸ㅣ昴㘱ㄶ㝣㡥攰昳〰〵㡤㤳摤昰慥㜱㑤㍤慡戰㉦愰愹挲慤㤰〲敤㡢㔱㠲㉦摡㔹㠰㕢扢摢捣㍣ㄲ挷㕦昱㈳戸搹昲戹晥敤昸晣㝥㤵㡢敥挳㝦㍥愲㐹〳㍦慢扥扢户扥挸〴ㅡ攷挳㥦㠷捤㝥ㅤ晤㜰㕤㑤㕢㤳㍤扥〷扦扣㥡㔳ㅥ挰扦㘷昱㔳敥挳〸ㅣ㠵㉡㌷て㜷ぢ㘹㐰ㄶ㉣㐷〵搴㕤晡㈳〰ち㜱㑣㍣改㡦昲㡤愸㘵晦晡㤷愳〴㕦ㄴ攲昵㉣ㄳ戵愸㜹㍣㈰㜱㉤ぢ㑥戵つ㐸晣换㠲㤳挹〱扦㡡㕣㐵㈲ぢ㠹㔶昵㐴愴㘵㤹晢ㄸ挰㔰摦㌰攷㐶㜵愷㥥㔱㉡昷㔶敦扤昷攵攱散搸挵搹昷摤㌶昸搸㑢扦昸昳愳扦昹攰扥扦扤昲攴㤳扦昹换愳㉦扥昲挲挲扥㥦㍤晤昴㑦敦昸收㡢㝦摥㙥㍥愵㍥晦昲攱愷敥㥦㌸㜵晦㝤收昱㜷ㅣ扣晦晤㈷敦㥥㤸㍢㙦扣慦慦扦晦摡搱㥦㕦㜴摤挸搹晢扥愷晣攴㜷ㄷ㍡㡡㕣㉥〷ㄴ〰昱㌳挲㘵换㘹㍣㠱〴愶挱ㄹ扦愹搳攰㜲捦攲愷㔴愳㡤㥡挲㑢ㅥ扥つ㑥㐰ㄶ㔴㕡ぢ〶晥〳昳散戲㝣</t>
  </si>
  <si>
    <t>Decisioneering:7.0.0.0</t>
  </si>
  <si>
    <t>c9dc0575-ddc9-47e9-9255-d0c938c1a0d6</t>
  </si>
  <si>
    <t>CB_Block_7.0.0.0:1</t>
  </si>
  <si>
    <t>㜸〱敤㕣㙤㡣ㅣ㘵ㅤ摦㤹摢搹摢搹扢敢ㅤ扤搲㔲㕥㡦昷㤷㙢㤶㕥愱〲㘲㉤昷㐲摢㠳㤶ㅥ摤㙢㠱㈰㉥㜳扢捦摣㑤扢㌳㝢捣捣㕥㝢㠸㕡ㄴ㐱㝣㠹〱㍦㈸㠸㑡㠸ㄲ㑤㡣〹㝣㈰愰昸挱挴㐴㘳挰昸㠱㤸昸挱〴㠹搱てㅡ搳挴㉦㈴㤲攰敦昷捣捣敥散敥敤摣戱㠰ㅥ收愶摤㝦㥦㜹摥㥦攷晦晡晣晦捦㌴愵愴㔲愹㜷昱昰㕦㍥㘹㈶捥㉦㉣㝢扥戰昳㤳搵㑡㐵㤴㝣慢敡㜸昹㜱搷㌵㤶て㕡㥥摦㠳ち㤹愲㠵㜲㑦㉢㝡搶㠳㈲㕢㕣ㄲ慥㠷㑡㕡㉡㤵捤敡㉡捡搹〹㝦㐳搱㡢捥㔶晤㘹㠰挲攴挴攱戹攳攸戵攰㔷㕤戱㘳攴㔸搰㜶捦搸㔸㝥㉣扦敢㠶摤昹㥤㍢㐶㈶㙢ㄵ扦收㡡㍤㡥愸昹慥㔱搹㌱㌲㔳㥢慢㔸愵摢挵昲㙣昵㠴㜰昶㠸戹㥤搷捤ㄹ搷摦㌸㜶晤敥摤收㑤㌷摤搸㡦㤱㔳㠷㈶㈷㘶㕣㘱㝡ㅦ㑣㤷ㅡ㈷㝣晤㤴㈸㔹㕣㤹㄰慥攵捣攷㈷㈷昰㌷㌶㝢扣摤㤰㉦㉣〸攱㜳㘴攱ち愷㈴㍣ㅤつ晢散㜱捦慢搹㡢摣㍡摤摥㠷㠵㤶っ捦搷散㐹㔱愹攸㜶搴㙢搶㍥㡣㥤慢ㄸ换晤㜶㐱㌸㥥攵㕢㑢㤶扦㥣戱㘷搱㔱㜹挰㍥敡㠹㈳㠶㌳㉦敥㌰㙣愱搹晢㙢㔶㌹ㅤ㍣愹㥥㉢愳㉥攲ㄳ㤳慢捦㡦㝢昶攴㠲攱捡ㄹ㜹摣㤷㠴扡晢摣㔲㜳摤㑢㍢昷换愹换ㄱ搸攷攵㥤敢愱攴㤸攱搶㙢㡥㜶慥ㄹ㉥扥㜹〶搷㜶慥ㅦ摢愳收㌶㔷㜷㙥㈳户戲戹戶搲ㄷ㔲户摣㔱㉣㐶捦㄰昴ㄲ㘴〹㠸㐰㍤㐷搰㐷搰て愰愴晦〵ㅥ㠹㌷㘴㤱㕡㌴搴攲㥣㕡㉣愹挵戲㕡ㄴ㙡搱㔴㡢昳㙡㜱㐱㉤㕡㙡昱戸㕡㍣㠱㍡搱㤳敤敤㔵挳攷挹㥦扣㘹㍤晥攲摤攳㑦昵敤ㄹㄹ晦攱扦摦敤摦㠴㑡㜷㠶㤳㥡㜲㡤㤳㈰戵〶ㄱ敦捡敦攴㥦搵㤹〲㍣㘱敥㌶㙦㌰挷挶捡扢㜷ㅡ搷ㄹㅡ㤷㤵㠰晣㈶㐲ㄹ㐲摤㝥昳㉥换㈹㔷㑦㑡摣㥤㍦㘱㜸愲戱㜱愳㘱搹㐴戵收㤴扤昳㔶㉥㉣昸㠶㉦捥㙤㉤㙢㜴搲搶慣〰戶ㄲ㥥ㅣ敦挲搶㘶挷㡣㑡㑤㡣㥦戲㠲攲ぢ㕡㡡敤ㄹ户㍡搷戹㜴㥦㉢ㅥ愸㤷戶捤㘸ㅣ㈲㙤㐹昶摤戶捡愰㈸㤸搷挸攴㐲搵ㄳ㡥㥣摥愸㍤㘳㤵㑥〸户㈰㈸㄰㐵㔹㉥昵㙣ㄶ㠵㕣㍦㝡搸挱㐲挱慤攵㑢攲戹收慤愷㝣㌰戳㈸㘳扥㡢挲昵㤷㘷㡤戹㡡搸摡㔴㈵ㄸㄳ〵摢㥢戲昷㔵㑢㌵㙦戲敡昸㙥戵搲㕣㌲㕥㕥㌲㈰㘹捡㠷慡㘵㤱㑥愷愴㔰㠰戸敤改㔱㤴搴㌵㥤㜹㐱㈲㈲㠶㘲㌲昲㌹捤㘴㤷㍦㠲搵㘱ㄵㄵ㐱㥡㔴㉦㕢愵㌳捥㔷捡㤸〴づ㡣慤㠹摡㠳㠳㕥戵㑡户㜵捣㝤戸㤵㔵㜵㌸㕣晤慤㑢挲昱てㄸ㑥戹㈲摣㐴摤愷㜰㐶晡㈰㠰㜶〶〲愱攳敥㔱搱㈹愷㤴㘵敤愴㔵昶ㄷ㌲ぢ挲㥡㕦昰㤱〷晤㤸捤㜲㙢摢ㅥ晤㉣㘴改㥢〹㠶〱㜲戹㔴㘶ぢ㉢㘵㜲㜸㔲ㅡ愵㔳〲㉦㌷〹㜲戶㙢攲攵㝥㜳㥦㔵昱㐵㈰㤴〷㑤㘰㈴搰㙡ㄲ㝤〳㈴㔱搷㈸〵ち㘳㡢㌹〹㉡㌵㉣挷㕦㙥昰㙤ㅢ㤷〴㐴戴㈱ぢ搶㥤㉣愰㈸㘸㤶〷〹扣〶愲㘹㤱〶挹㤵㘳㐴㐴㌶㐸搰散攸戹㤹挸㔸㍦㐱㐶愰㝥㥣〸㔹㝢㘷㘷ㄹ㐱㘲㙦㈷㔲㌶敡挸㡦ㅢ搲㙣㈵㑢㍥㤰㘶㘷㘳攳昴慤〴摢〸捥㈱搸づ愰晣ㄵㄲ㡥㔲づ改收㐷㍦て敦晡昹〴ㄷ〰㐰㍥改㤴㌹愱愸愲つ戵ㄶ㍢㤲昵〶㘰㈷㑢愳㌸㄰㐵戴㡣敢㜶收㠰㉤ㄱㅤ㕡㥤敢㐳搷愶愵㡥扤愲㌳㙤挶㤷㐳㡡㑣愸ㅡ㕦敢㉡㔵攳ㅢ挱慡㕤敡慤㡢搰㔴ㅦ㈱戸ㄸ㈰㔰㉣㌴㜶搷㘶捤搳㥣晣㐸㤸㐴㠱㈱搴愵㜲て㠹㤸收㝦㠲㠰㙢㍢扡㙣搸捦㌴〵㐷捤㡦扣晤扣愳㌳㙦㠷㐸㙦搱㤹ㅢ㍡㠷㥥愲昷㘸㐱㕦〲昶㔲晥搴㔱扦㕣㠶㘲晤㜲㠲㉢〰㕡昴ぢ㑦摥敦搵㑢㈰㑤㘲㍢㠶戹捤昴戸㐸ぢ㜷㜶㜹㔱㐸敤搳㙦捥ㅡ敥扣昰攱扤㤸㥥㠲ㅤ㕣㜵㕤㔱挱㠱戶㉣㌳㜸㜶搹搶㥣改敤㜳慢㌶昳㌷散㘳敦㈳愱ㄸ搲㘹戵㈷搵㘲ㅦ㈷搸㤹㌱㝦㔳㡣㜲愸㝦慦敢㉣㈴㘲㡤㥡挹㡢敤㤲捦㤶ㅢ㤲愴ぢ㐹㜲ㄵ戶㔵扦ㅡ〰㔲㐲昹㐳㐷㠹㌲捡㙡㍢㘴戵㘶㙢㤵摥扤㠴㤳㐹㡢晦戰㑤㡥昴〵捥摡〹昸づ扣〱扢㘰搹㜵㘱搱㘷捦〸户〴扦㠲㔵ㄱ戹挰㈵㑢㔱戳㈱㉢㍥㈲戲愲愷愷敤㉣㥤攰㕢㤳㜴搲㈲㈵ㄲ戹㍤戱㌰攱ㅣ摥㈰㉡扡㈰㈹㔴ㄲ摣㐲㜵〹㐴捡㘳摤つㄱ搳㠵㠸挹㘳攳昴㙢〹㜶ㄲ㡣〱㘸扦㠳愴㔹敢挶㌳㄰搶扢㐴㜷㜶戱㤸捡ㄲつ搲㍤昸㝡㐷㘱㜵㍤㠷搹㑤昰㌱㠰ㄶ昳㠷捥挷〴㐲㤴㈸㡦ㄱ㈲慤㈵摤㍣㘶㠹㤳愴㠱㑤㈶㠲㑡㤳㌵捦慦摡㡣㉡つ㤸㔳搵㍢慡晥㤴攵㉤㈲ち㌵㙣㠶㠹扢ㄶ㠴〳敡㜲㘱晢戴攴㔵ㄷㄷ㐵㔹㌷ぢ搵ㅡ㐴摢昴搴㝡㌸㤴㘳㝤戰㈵攵戹㕣㔵昰㜴㜷㌶㐶ㄷ㡡㍣ㄱ挳搷㑡㑦散㥡㍣摦㍣昴つ㌶㜶㜴搶昲㉢愲捦っ㤸㡥改慣㠹㕤㐴搴愰摣㙢捥㉥戸㐲㑣つ㤸晢㕤慢㕣戱ㅣ㐱㘴挰挶㘴愰敥愰㤸㐷㠴㘰愶捡昸㕦搵ㄹ㌰㘷㕤挳昱ㄶつ〶ㄳ㤷㌷㌷扤挹㤰㠸㘶㑥㔸㡥㠷㘱㈴ㄶ㤹ㅥ㌴ぢぢ搵㤳㠸搵搶㙣㘷扦戱攸慤ぢ慣㤰攸㠳㐷愲㐶㔱ㄵ㔵㔵戲㙡戶㕢晣昰㐰㥥㑡敤挲㉦㑤㈰㜱㤵搲攸㉦㑦搰摥戴敢挳昸っ敤㜴捥愹ㅦ㤱愳㝡㘶㑦愲ㄴ㈶愷敡㌷戲捤㑤〰搳晢㡦㑥㌷愲㜲敦㈷㕡慤搱挱㥦㈰攲㈵㔵搴㘳㈰㜴捦㙤ち㈸㠵㜹㈴ㅣ㌰㈰㄰捥户㔶敡换㤹戲づ㠹㙦㔳㈳戹て㐱愴㝥昳愰㌱㈷㉡〸㐵摢㠶扦㈹㜸愱ㄵ㙢ㅢㄵ㉦㉣㥢慣摡戶㐱捡㈲㔵ㄶ㑡〶〹㜸扣收㔷て㔹㡥㙥〲㐸昲ぢ戳㡣㔳挸㌲㑥挹慣㝥昳〸愳㠲㌲捤扥慡昳㠶㙢昹ぢ戶㔵捡昲㠵㤱扢㜵㐱㤲攰㜱ち摥攸㠹㐴挶㐸㡢㌱㝦ㄴㄶ㥢㤷〷戶昳㄰愳摣㍡㘲ㅦ㠴慢㉡ㄹ晣㔱扡昴㉢㐱扥㐸㈷愹㝥㌳㝡搳攴戵〸㐸ㅣ昹㥣㠹㉥㕦㥣昹㍣㜲〲户ㅣ戱㥥㐰㈲㜰〸挶㘴㍣扤摢ㄹ昳愸㘳昹挰ㅥ㌱戶捦昲愷㍣愰ㅣ〰㐹㜹扡㍤㔷㘲㌵搶㘸戴慥ㄴ㉥㙡㉦㙡搲ㄲㄷ戶㤷挷搵挶㘵㉢ㄴ〷ち㈵愶㐷㔶慢㈴ㄵ换ち㜳㕣㑦㥡㐶㤱㝡㍢㔲㌶㑡㤲搷戴戱敦ㄴ㈲敦㐳㉦㐹㥡㐹改㝢㈴愱㈰挶㑢敡㠰㡡愲扢㍥㤹㍣㘲挱ㅡ㥡〰㌹慡愹㈰㙦㈰㡣〶㑥攳挶㐹㔹攴挲㌷昰昷愶㌰㜹戸收㌷㤵ㄸ愷㠶挳㤲昱㑡攵戰〳㈳愱㘴戸攵㜵挲搲㔸㕢愰㘰㈴㜷㜶慢晣㠳敤㡤㌱㘲挸㠶㡣㠸㈴戸㠱挱㠶㘰慥㔸㌰㤵挶搹〰户扡㥥㥤攵摢㈱㘱㌸ㄲ〳〵扦㍣㈵㤶愴ㄵ搶㌰攴㠷㘵㠳晡㘱㔱捡㔱摤ㅣ㥦昳愰搱㝤捡昱㌰㈵ㄹ㕣㌷㡦搰㉢㠵晢ぢ㄰扢㘱㙡愶攴㈳慡㕢敦㠰〷㠳昵㠳ㅤ散㐸㄰㌵愱㜱㐶〹㥡㐹㈰摣收㐵㤰㜷扡挴㈸〴愹㈹㥦㝦敥㔵㥥㝥㡡捦㡦昷愶愲㐴挸㐴㡣㜴㈵ㄸて㐰㙥㍣㈸㐹㉥ㅡ㡥㘲攵㠱㘴㤳㐲慢㍦捡愳㠵㌱㐰㡢捦昵㜱㠱㠷㘱慣㐱戲㑤〵ㄷ摣㝣ぢ摡戴戲扣挹㥣㜶㑡㤵㕡㔹㐸㔵ㅣ挹㙡愹㤱搷〵扥攴摤扦㠰㥢ㄲ昶㈵摣㤴㘹㥣愴戸㘴㈲愹㝢戳㕢晦㈴㥡㑢㈱㠷㍥〲搹挶搸㘳㠲㔷㑥挶挲摡慥㈸搰㍣摣摣戸扢㈰敦捤㐱愴戵㘵㔱㤶ㅤ挴㔵扣㝡〰㔹㜲㕢慣摡挱敡挱㉡㑤昶㔸搶〱㉢挸㕡ㄷ㌸挲㍡〳㠱㤷挹挰ㄸ改㤲㍢搸㐹敡㑣ㄸ搸㍤昳㜹昹㥡㍡戳㌷㌴㍥ㄴ㠶㜷㜹〸㑡㘱㔷挱㐸戴户搵㠶搱慤㌰昰㑢挳㕢扦〵㐰㘱〴㤸〶㉤㙡〶〶捥〴搲慢ㅢ㌸㡣㐵㈶〴㐷攳㜱㔴㠶㈸㠷攱慦〷搲挰㑤㍣㐷捦㔶愱㠴晣㉤昲㑥㔸㜴㉤㜱搴挶〹愸敡㙥㙤挹㥣㌱㝣摣㝣㜱戶户㘴㡦㤷换㌴㜷攱㥥㕢ㄷ㔸挵慤㡤挰ㅣ摤搲㜲ㅦ㑢慥㠹昶摤愵㉤〵攱㍤挱㕤㔳昹〳㠶㕦㕡㈸昸换挱㥤慤㙥㐹㐲晢〵摣ㄱ㉢㡥㑥㥢㌹敤昰づ敡ㄲ昷㍥㜷挲愹㥥㜴攴扣㌴㡦ㄷ晥㘸挵敡扤扤㥣㘴㉥昵㉥晥挸㐷㑤㘹慦愲挷戵㑣㥢ㅤ㌴晣㈳散㐷㍥㠱㌴ㄸ㐱㍡㠱㑥㘰扢搷㉦っ㤰㑥戶戴搰㠹ㄴ〴ㅢ㠴攲捣㝦㘰㠴愲晣ㅣ㘸㈵戱〴㈷㜲散昹昳㘰㝤攵㘷挸㈱挲昱ㅥ㡡ㄱ敤㘲愴ㄲ㔰㈷〵㜹㜸扢㠳㜷㐱晥㝦戰ㄴ㜱昳㡡散昴㕦㘰㘶攵㤵㔶ㄴ㕤㐸ㄴ扤摣㡥㈲挶㘱摦㔳挴㥢戳摦㌸㙡㝥攸户㝡晦㠷㐷捤摢㠰㘱㍥搲ㅡ㐳㑣㡤戱昸扡㌱愰戶ㄹ〳㤷愳㔸ㅡ〳户戳つ挳昵㠱㌱㄰㝡㍢づ㈱㘳㜵㘳㠰㐱扣〴㤳㉦ㄶ㔳㡤㌹㌰㜸搶摡㙡搳ㄳ㜶〰户㙢㠵㠷挰㍤搴㤳㌷〹摦搳戶昶散ㄹ挳㌵散敤㌲㝦扦㉢愰戶摣㔹㕣搷㤶㑤搸攲摣ㄵ㑢㘴愳ㄵ扣ㄲ㤱㍢㝤挳㜳戲戶㑢敡挰㔴昰〴㝥㝡㈵慢㘴摥㠷㑦㐴攱〹㈱昵㤹㉤㍦摤晦攷〷ㅦ搹换㙢㘹㈱慤㙡㡣〳㜷ㄳ㥢愷攵㠰攸㙤散㐶挸搹晣晡收㄰㍥㐳戲ㄶ㉢㘲挲㜰愵扤攳改㜶㤴っ〸㉦㐶㤸〱昱慤〷㘳ㄲㄷㅣ〲㘳㌲摦攲搸㤴㕦㉦㐹㘷㘰㍥㌶㜱改扤㡢攲㠳㑡㐷㤵搵愵㕤愹扤〸愵昳ㅥ㈷搲㙣て昲㝣挹㐷㔱㕥㘸搵㙡扢愹搵愴㤹愸㡣愲㐶㈴愵㄰㘸㈰㠵挴㡦㉣㡣晣㑢㈹㌵㠳㠴㤶〷㐸〸愱戵挶㜲㜹昲摦㄰〲愲㝥扢慦换㉦㔵戰㡢挰㘲攴㜵敦昶散㑡慢㌳㔲㑤㡣挹捡搳挷㥤㐸挸㘳ち㌳ㄸ愴㤵戹㐷㤰㠸ㅥ㙤っ愹㌵㍢㥥㌸挸㠰ㅤ㐴搸〲挶搶㙣㝡搵㜲昶慤㑥つ㔷㍣愰㘷㌲㔲㘱㌸㥢㤹㡤愳愷っ挶〵㔵㜳㐱ㄶ攱㘰㤰慣㌷敡ぢ㡢愰戳㥣敤㌸㝦㈲捡挷捦㠱㔸㍥摡攸晡散搶ㄲ敡㌸愷ㄷぢ攴て昶搷㠵〹㡣㡤㔱挹㌱㤰戰㙢慡㤵つ敥㠰ㄷ搰㐴摡昳㡡摥㐸㜲㉣㐵㘱㌰㍡攲慣㥥㜶晤捦㌰戵攴慣㔹搶㘶扣扡㐹晦ㅦ㐳挶慡晡㕦㘱㤰㑤愲散慥㌰挱ㄷ㡤㤱㤲㔵㠳㌳摣ㄱ昸戰ㄱ愶㤱㐷㘰㕤㈶ㄹ摢づ㔲〵㝣㥦ㅡㄴ㑢〹づて㔷扡昵づ㐴扤㉤㙤摢扥㡥〲㤰㔱㈰敤㐷㄰㐱ㅤ摢㜳搲敤攷搸捣㍤挸摥㜲挸㉡戹㔵慦㙡晡㈳〵㐴㜷㐷昸㠱㤹〹㥢㘷㕣㜹扥㔵愸㕤㡡㥤攸扦ㄷ㙤づㅤ㠶挰扥㐳昸ㅦ㔰搰㤱㈱㠴戵㠵㉣昸慤搱㔰㉣㡥㐴攵攰㥤㘵摥㔹㌳㉡昸㍣昵㌰㥣㥡㍥戳搶㠵慥ぢ㕣换慤㌷㌱戸㜳戸㡢㜵㍢ㅣ㍦愲㤲㐷ㄴ㑣㉥攱摥晢戸慤慤㝢搰㕣㌷㕣㥢挷㥡摤㌹搷㜲摡て㠰搲戵㡤搲㑣㌱ㅣ㤳㕦ㅤ攷昴晢〸ㄱ收愱㜳㜴敤㥥㔸昶㌶っ㌲て㍦搹愶挷㙢戴〲㍦搹ㅡ愲摣㥦㐶㔳攵ㄶ〲晣昴㘲㤸攰㡢㐲㜷摥捤㑣㍣㡢㘵㤱晥㤱㑥㘵っ㠰捥㐴晤扤㤵㠸㕡攱挹㠲㔴㤸㔳扥㡢㜲敥㔲戰摡㌲昳㜰搲㤰㈷〸愴㜵〱㄰㍤ち㑦㄰㜲晣愷搱愰㍥晥㍣㜲㍢㡦晦敤ㄵ挷愷敥㤷敢㡢昷㍦ㄴ改づ晤㌸㡡昵ㄳ〴ㄵ〲ㅢ㘰㈸㔲㈱㠳㤴㡡ㄴ㌵㤹㈰㠶昰捡㕥愴昱晣㍥晣昷捤扤慦扦挶攷ㅦ㝢ㄵ㈹〷㔱搴扣ち捡㐱戹㡡㈷攲慢㔸㐴㙥攷㔵㝣㘳愵㔵っ㔱㐴㜲㈶扡ぢ㌰搰愳㤰㔶攴慡㍣㈴戸愱晣㈹ㄲ愱㐸㌴捤㘲㠸㠸㤵㙤㙢㐸愰㉤㜷㕥戶㕤㐲㈲㙡㍢ㄴ㙤㡦挶ㅤ㐹昸㤲㐷摡㐹扣昹㐸敦㑤㈶㜰扦㘶〲敤㤸戵㐳扦敢扡㄰ㄲ㔸ㅢ㍦㡤敤㈸摡㌳㕤挶昴㤵挷㈳っㅤ㌸㄰㝤㈶愵㠶㔱㈶㔰㐸㘰㤹㤲愲戸㤱捡㤷愳捡㉦扣搴㜰㤲愲〰て挸㈸愸㑣捡㤳㤵ㅦ㡢㉡敦挲㈷㔸戲㑥㡡㜷〶昸扣ㄹ㔵㈶㠵捡捡㡦㐶㤵晦扥㙢㝢扤㜲㐴㤰㐱捦ㅡ愹㈵挱收㤵愷㠰搸攷搸㍣㕣㙢㈶昵㘸㥦ㄹ㘴㔳㠴捡㘰㜱㐵㙡搲㝥㕣晦㜰昱㐱昴㐱㕣㘶挲愵て㐸摢攰晦㐵㤸挶㈵愷㈹挳㌷昰扤昳ㄲ挲换慥㉥摦搸㌸㘳ㅥ㜶㤱搱㙢㑥㝢㌸㕢㤵搷ㄵ㠹挰㉣㐸〷晢扢㡡ㅢ㍥挱㠴㙣散㐷ㄴㄶ㔳㜹㙢愴㍢㉤㈲㐳㈹㘹攵㤱〸戳愹搳つ㥡搱㍦ぢ攴㐰㕥〲㌲愱㝦づ㌰〸扤㙣㘱挶㄰〵㠱攴昲搳㐸攸てㄳ㝣〱㈰愷㤰敢㐹〷㤹㉦〲っ㐶晦㉢挵挸㤲昴㥢愸捡㐳搱㘰㜱㌲搲扦挴〶㡦〲昴挰㘱慢㠴㐴㤸搳ㅦ㐳㑥㝣㔰㑡㄰㌹攸攳㉣昸ち挱㔷〱㜲ㅡ㈷扢收㕤攳㥡扡㔴㘱㕦㐳㔳㠵㕢㈱〵摡搷挳〴㕦戴搳〰㌷㜷戶㤹㜹㈴㡥扥攲㐷㜰戳改㜳晤㕢昱昹晤㌲ㄷ摤㠳晦㝣㐴㤳〶㝥㕡晤㜸㜷㝤㤱〹㌴捥㠷㍦ㄷ㥢晤㍥晡攱扡ㅡ戶㈶㝢晣〴㝥㔹㌵愳㍣㡣㝦㑦攳愷㍣㠰ㄱ㌸ち㔵㙥ㄶ敥ㄶ搲㠰㉣㔸っぢ愸扢昴㈷〰ㄴ攲㤸㜸搲㥦攴ㅢ㔱换晥昵㙦㠶〹扥㈸挴敢㘹㈶㉡㘱昳㘸㐰攲㕡ㄶ㥣㘸ㄹ㤰昸㤷〵挷攳〳㝥ぢ戹㡡㐴ㄶㄲ捤敡㠹㐸㑢㌳昷㈹㠰㠱㥥㐱捥㡤敡㑥㍤愵㤴敥㉦摦㝦晦摢㠳改㤱㜳搳㜷摦搲晦搴㥢扦㝤敢挹㌷㍥戵攷㙦敦㍣昳捣ㅢ㝦㜹昲戵㜷㕥㥤摢昳敢攷㥥晢搵㙤摦㝦敤慤捤收戳敡㑢㙦ㅦ㝣昶愱戱ㄳて㍤㘰ㅥ扤㘶晦㐳昷ㅣ扦㜳㙣收慣搱㥥㥥摥摥㉢㠷㝦㜳捥㔵㐳愷ㅦ㜸㔹昹攵ㅦ户㌹㡡㕣㉥〷ㄴ〰搱㌳挴㘵换㘹㝣〷〹㑣㠳㌳晥㔰愷挱攵㥥挶㑦㈹㠷ㅢ㌵㠱㤷㉣㝣ㅢ㥣㠰㉣㈸㌵ㄷ昴晤〷敦戹戲愹</t>
  </si>
  <si>
    <t>Paddy Reilly's Music Bar</t>
  </si>
  <si>
    <t>Address</t>
  </si>
  <si>
    <t>519 2nd Avenue</t>
  </si>
  <si>
    <t>Trinity Pub</t>
  </si>
  <si>
    <t>229 E 84th Street</t>
  </si>
  <si>
    <t>Niall's</t>
  </si>
  <si>
    <t>218 E 52nd Street</t>
  </si>
  <si>
    <t>Paddy Maguire's Ale House</t>
  </si>
  <si>
    <t xml:space="preserve">237 3rd Avenue </t>
  </si>
  <si>
    <t>Landmark Tavern</t>
  </si>
  <si>
    <t>626 11th Avenue</t>
  </si>
  <si>
    <t>Puck Fair</t>
  </si>
  <si>
    <t>298 Lafayette Street</t>
  </si>
  <si>
    <t>Molly's</t>
  </si>
  <si>
    <t>287 3rd Ave</t>
  </si>
  <si>
    <t>Duration</t>
  </si>
  <si>
    <t>Bar</t>
  </si>
  <si>
    <t>Total</t>
  </si>
  <si>
    <t>Travel Distance</t>
  </si>
  <si>
    <t>Travel Duration</t>
  </si>
  <si>
    <t>Travel Cost</t>
  </si>
  <si>
    <t>mins / mi</t>
  </si>
  <si>
    <t>Total Time Spent</t>
  </si>
  <si>
    <t xml:space="preserve">&lt;= </t>
  </si>
  <si>
    <t>Time Available (hrs)</t>
  </si>
  <si>
    <t>Total Cost</t>
  </si>
  <si>
    <t>&gt;=</t>
  </si>
  <si>
    <t>Time Per Bar (mins)</t>
  </si>
  <si>
    <t>Total time at bars</t>
  </si>
  <si>
    <t>Metered Rate of Fare</t>
  </si>
  <si>
    <t>The meter is required to be engaged or "hired" when a taxicab is occupied by anyone in addition to the driver</t>
  </si>
  <si>
    <t>Standard City Rate (Rate Code 1)</t>
  </si>
  <si>
    <t>$2.50 upon entry</t>
  </si>
  <si>
    <t>$0.40 for each additional unit</t>
  </si>
  <si>
    <t>The unit fare is:</t>
  </si>
  <si>
    <t>one-fifth of a mile, when the taxicab is traveling at 6 miles an hour or more; or</t>
  </si>
  <si>
    <t>60 seconds when not in motion or traveling at less than 12 miles per hour.</t>
  </si>
  <si>
    <t>The taximeter shall combine fractional measures of distance and time in accruing a unit of fare. Any combination of distance or time shall be computed by the taximeter in accordance with the National Institute of Standards and Technology Handbook 44.</t>
  </si>
  <si>
    <t>The fare shall include pre-assessment of the unit currently being accrued; the amount due may therefore include a full unit charge for a final, fractional unit.</t>
  </si>
  <si>
    <t>Night surcharge of $.50 after 8:00 PM &amp; before 6:00 AM</t>
  </si>
  <si>
    <t>Peak hour Weekday Surcharge of $1.00 Monday - Friday after 4:00 PM &amp; before 8:00 PM</t>
  </si>
  <si>
    <t>New York State Tax Surcharge of $.50 per ride.</t>
  </si>
  <si>
    <t>Distance</t>
  </si>
  <si>
    <t>Departing Bar</t>
  </si>
  <si>
    <t>Distance $</t>
  </si>
  <si>
    <t>Peak Hour $</t>
  </si>
  <si>
    <t>Night  $</t>
  </si>
  <si>
    <t>Tip $</t>
  </si>
  <si>
    <t>NY State Tax $</t>
  </si>
  <si>
    <t>End</t>
  </si>
  <si>
    <t>Start Time</t>
  </si>
  <si>
    <t>Entry $</t>
  </si>
  <si>
    <t>Sum Total $</t>
  </si>
  <si>
    <t>&lt;=</t>
  </si>
  <si>
    <t>=</t>
  </si>
  <si>
    <t>maguire's, puck, molly's</t>
  </si>
  <si>
    <t>landmark, trinity, niall</t>
  </si>
  <si>
    <t>maguire's, puck</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</si>
  <si>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</si>
  <si>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</si>
  <si>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</si>
  <si>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</si>
  <si>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</si>
  <si>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</si>
  <si>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</si>
  <si>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</si>
  <si>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</si>
  <si>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</si>
  <si>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</si>
  <si>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</si>
  <si>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a3e989c0-2284-4678-8263-8269b5968a3a</t>
  </si>
  <si>
    <t>CB_Block_0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</si>
</sst>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1" x14ac:knownFonts="1">
    <font>
      <sz val="12"/>
      <color theme="1"/>
      <name val="Calibri"/>
      <family val="2"/>
      <scheme val="minor"/>
    </font>
    <font>
      <sz val="12"/>
      <color indexed="8"/>
      <name val="Calibri"/>
      <family val="2"/>
    </font>
    <font>
      <sz val="11"/>
      <color indexed="8"/>
      <name val="Verdana"/>
    </font>
    <font>
      <b/>
      <sz val="11"/>
      <color indexed="8"/>
      <name val="Verdana"/>
    </font>
    <font>
      <b/>
      <sz val="12"/>
      <color indexed="8"/>
      <name val="Calibri"/>
      <family val="2"/>
    </font>
    <font>
      <b/>
      <u/>
      <sz val="12"/>
      <color indexed="12"/>
      <name val="Calibri"/>
    </font>
    <font>
      <sz val="12"/>
      <color indexed="12"/>
      <name val="Calibri"/>
    </font>
    <font>
      <sz val="8"/>
      <name val="Calibri"/>
      <family val="2"/>
    </font>
    <font>
      <b/>
      <sz val="12"/>
      <color theme="1"/>
      <name val="Calibri"/>
      <family val="2"/>
      <scheme val="minor"/>
    </font>
    <font>
      <u/>
      <sz val="12"/>
      <color theme="10"/>
      <name val="Calibri"/>
      <family val="2"/>
      <scheme val="minor"/>
    </font>
    <font>
      <u/>
      <sz val="12"/>
      <color theme="11"/>
      <name val="Calibri"/>
      <family val="2"/>
      <scheme val="minor"/>
    </font>
  </fonts>
  <fills count="5">
    <fill>
      <patternFill patternType="none"/>
    </fill>
    <fill>
      <patternFill patternType="gray125"/>
    </fill>
    <fill>
      <patternFill patternType="solid">
        <fgColor indexed="43"/>
        <bgColor indexed="64"/>
      </patternFill>
    </fill>
    <fill>
      <patternFill patternType="solid">
        <fgColor indexed="11"/>
        <bgColor indexed="64"/>
      </patternFill>
    </fill>
    <fill>
      <patternFill patternType="solid">
        <fgColor indexed="15"/>
        <bgColor indexed="64"/>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s>
  <cellStyleXfs count="18">
    <xf numFmtId="0" fontId="0" fillId="0" borderId="0"/>
    <xf numFmtId="44" fontId="1"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9">
    <xf numFmtId="0" fontId="0" fillId="0" borderId="0" xfId="0"/>
    <xf numFmtId="0" fontId="0" fillId="0" borderId="0" xfId="0" applyFont="1" applyBorder="1"/>
    <xf numFmtId="44" fontId="0" fillId="0" borderId="0" xfId="1" applyFont="1"/>
    <xf numFmtId="0" fontId="0" fillId="0" borderId="0" xfId="0" applyAlignment="1">
      <alignment horizontal="center"/>
    </xf>
    <xf numFmtId="44" fontId="0" fillId="2" borderId="0" xfId="1" applyFont="1" applyFill="1"/>
    <xf numFmtId="0" fontId="0" fillId="2" borderId="0" xfId="0" applyFill="1"/>
    <xf numFmtId="44" fontId="0" fillId="0" borderId="0" xfId="0" applyNumberFormat="1"/>
    <xf numFmtId="0" fontId="2" fillId="0" borderId="0" xfId="0" applyFont="1"/>
    <xf numFmtId="0" fontId="3" fillId="0" borderId="0" xfId="0" applyFont="1"/>
    <xf numFmtId="0" fontId="0" fillId="0" borderId="0" xfId="0" applyAlignment="1">
      <alignment horizontal="right"/>
    </xf>
    <xf numFmtId="0" fontId="4" fillId="0" borderId="0" xfId="0" applyFont="1"/>
    <xf numFmtId="0" fontId="0" fillId="0" borderId="0" xfId="0" applyAlignment="1"/>
    <xf numFmtId="0" fontId="5" fillId="0" borderId="1" xfId="0" applyFont="1" applyBorder="1"/>
    <xf numFmtId="0" fontId="6" fillId="0" borderId="2" xfId="0" applyFont="1" applyBorder="1"/>
    <xf numFmtId="0" fontId="6" fillId="0" borderId="3" xfId="0" applyFont="1" applyBorder="1"/>
    <xf numFmtId="0" fontId="6" fillId="0" borderId="4" xfId="0" applyFont="1" applyBorder="1"/>
    <xf numFmtId="0" fontId="5" fillId="0" borderId="0" xfId="0" applyFont="1" applyBorder="1"/>
    <xf numFmtId="0" fontId="6" fillId="0" borderId="0" xfId="0" applyFont="1" applyBorder="1"/>
    <xf numFmtId="0" fontId="6" fillId="0" borderId="5" xfId="0" applyFont="1" applyBorder="1"/>
    <xf numFmtId="0" fontId="6" fillId="0" borderId="6" xfId="0" applyFont="1" applyBorder="1"/>
    <xf numFmtId="0" fontId="6" fillId="0" borderId="7" xfId="0" applyFont="1" applyBorder="1"/>
    <xf numFmtId="0" fontId="5" fillId="0" borderId="8" xfId="0" applyFont="1" applyBorder="1"/>
    <xf numFmtId="0" fontId="0" fillId="0" borderId="9" xfId="0" applyBorder="1"/>
    <xf numFmtId="0" fontId="0" fillId="0" borderId="0" xfId="0" quotePrefix="1"/>
    <xf numFmtId="0" fontId="0" fillId="3" borderId="0" xfId="0" applyFill="1"/>
    <xf numFmtId="0" fontId="0" fillId="4" borderId="0" xfId="0" applyFill="1"/>
    <xf numFmtId="0" fontId="8" fillId="0" borderId="0" xfId="0" applyFont="1"/>
    <xf numFmtId="0" fontId="0" fillId="0" borderId="0" xfId="0" applyFont="1"/>
    <xf numFmtId="44" fontId="8" fillId="0" borderId="0" xfId="1" applyFont="1"/>
  </cellXfs>
  <cellStyles count="18">
    <cellStyle name="Currency" xfId="1" builtinId="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C31"/>
  <sheetViews>
    <sheetView workbookViewId="0"/>
  </sheetViews>
  <sheetFormatPr baseColWidth="10" defaultColWidth="8.83203125" defaultRowHeight="15" x14ac:dyDescent="0"/>
  <cols>
    <col min="1" max="2" width="36.6640625" customWidth="1"/>
  </cols>
  <sheetData>
    <row r="1" spans="1:3">
      <c r="A1" s="10" t="s">
        <v>64</v>
      </c>
    </row>
    <row r="3" spans="1:3">
      <c r="A3" t="s">
        <v>65</v>
      </c>
      <c r="B3" t="s">
        <v>66</v>
      </c>
      <c r="C3">
        <v>0</v>
      </c>
    </row>
    <row r="4" spans="1:3">
      <c r="A4" t="s">
        <v>67</v>
      </c>
    </row>
    <row r="5" spans="1:3">
      <c r="A5" t="s">
        <v>68</v>
      </c>
    </row>
    <row r="7" spans="1:3">
      <c r="A7" s="10" t="s">
        <v>69</v>
      </c>
      <c r="B7" t="s">
        <v>70</v>
      </c>
    </row>
    <row r="8" spans="1:3">
      <c r="B8">
        <v>2</v>
      </c>
    </row>
    <row r="10" spans="1:3">
      <c r="A10" t="s">
        <v>71</v>
      </c>
    </row>
    <row r="11" spans="1:3">
      <c r="A11" t="e">
        <f>CB_DATA_!#REF!</f>
        <v>#REF!</v>
      </c>
      <c r="B11" t="e">
        <f>Sheet1!#REF!</f>
        <v>#REF!</v>
      </c>
    </row>
    <row r="13" spans="1:3">
      <c r="A13" t="s">
        <v>72</v>
      </c>
    </row>
    <row r="14" spans="1:3">
      <c r="A14" t="s">
        <v>76</v>
      </c>
      <c r="B14" t="s">
        <v>3</v>
      </c>
    </row>
    <row r="16" spans="1:3">
      <c r="A16" t="s">
        <v>73</v>
      </c>
    </row>
    <row r="19" spans="1:2">
      <c r="A19" t="s">
        <v>74</v>
      </c>
    </row>
    <row r="20" spans="1:2">
      <c r="A20">
        <v>28</v>
      </c>
      <c r="B20">
        <v>31</v>
      </c>
    </row>
    <row r="25" spans="1:2">
      <c r="A25" s="10" t="s">
        <v>75</v>
      </c>
    </row>
    <row r="26" spans="1:2">
      <c r="A26" s="23" t="s">
        <v>77</v>
      </c>
      <c r="B26" s="23" t="s">
        <v>4</v>
      </c>
    </row>
    <row r="27" spans="1:2">
      <c r="A27" t="s">
        <v>5</v>
      </c>
      <c r="B27" t="s">
        <v>0</v>
      </c>
    </row>
    <row r="28" spans="1:2">
      <c r="A28" s="23" t="s">
        <v>2</v>
      </c>
      <c r="B28" s="23" t="s">
        <v>2</v>
      </c>
    </row>
    <row r="29" spans="1:2">
      <c r="B29" s="23" t="s">
        <v>77</v>
      </c>
    </row>
    <row r="30" spans="1:2">
      <c r="B30" t="s">
        <v>1</v>
      </c>
    </row>
    <row r="31" spans="1:2">
      <c r="B31" s="23" t="s">
        <v>2</v>
      </c>
    </row>
  </sheetData>
  <phoneticPr fontId="7"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3:V107"/>
  <sheetViews>
    <sheetView tabSelected="1" topLeftCell="A14" workbookViewId="0">
      <selection activeCell="E22" sqref="E22"/>
    </sheetView>
  </sheetViews>
  <sheetFormatPr baseColWidth="10" defaultColWidth="11" defaultRowHeight="15" x14ac:dyDescent="0"/>
  <cols>
    <col min="3" max="3" width="33.1640625" customWidth="1"/>
    <col min="5" max="5" width="27.1640625" customWidth="1"/>
    <col min="6" max="6" width="20.83203125" bestFit="1" customWidth="1"/>
    <col min="9" max="9" width="23.33203125" bestFit="1" customWidth="1"/>
    <col min="10" max="10" width="15.33203125" customWidth="1"/>
  </cols>
  <sheetData>
    <row r="3" spans="3:12">
      <c r="D3" t="s">
        <v>7</v>
      </c>
    </row>
    <row r="4" spans="3:12">
      <c r="C4" t="s">
        <v>6</v>
      </c>
      <c r="D4" t="s">
        <v>8</v>
      </c>
    </row>
    <row r="5" spans="3:12">
      <c r="C5" t="s">
        <v>9</v>
      </c>
      <c r="D5" t="s">
        <v>10</v>
      </c>
    </row>
    <row r="6" spans="3:12">
      <c r="C6" t="s">
        <v>11</v>
      </c>
      <c r="D6" t="s">
        <v>12</v>
      </c>
    </row>
    <row r="7" spans="3:12">
      <c r="C7" t="s">
        <v>13</v>
      </c>
      <c r="D7" t="s">
        <v>14</v>
      </c>
    </row>
    <row r="8" spans="3:12">
      <c r="C8" t="s">
        <v>15</v>
      </c>
      <c r="D8" t="s">
        <v>16</v>
      </c>
    </row>
    <row r="9" spans="3:12">
      <c r="C9" t="s">
        <v>17</v>
      </c>
      <c r="D9" t="s">
        <v>18</v>
      </c>
    </row>
    <row r="10" spans="3:12">
      <c r="C10" t="s">
        <v>19</v>
      </c>
      <c r="D10" t="s">
        <v>20</v>
      </c>
    </row>
    <row r="13" spans="3:12">
      <c r="F13" t="s">
        <v>6</v>
      </c>
      <c r="G13" t="s">
        <v>9</v>
      </c>
      <c r="H13" t="s">
        <v>11</v>
      </c>
      <c r="I13" t="s">
        <v>13</v>
      </c>
      <c r="J13" t="s">
        <v>15</v>
      </c>
      <c r="K13" t="s">
        <v>17</v>
      </c>
      <c r="L13" t="s">
        <v>19</v>
      </c>
    </row>
    <row r="14" spans="3:12">
      <c r="E14" t="s">
        <v>6</v>
      </c>
      <c r="F14">
        <v>0</v>
      </c>
      <c r="G14">
        <v>2.8</v>
      </c>
      <c r="H14">
        <v>1.3</v>
      </c>
      <c r="I14">
        <v>0.7</v>
      </c>
      <c r="J14">
        <v>2.4</v>
      </c>
      <c r="K14">
        <v>1.9</v>
      </c>
      <c r="L14">
        <v>0.6</v>
      </c>
    </row>
    <row r="15" spans="3:12">
      <c r="E15" t="s">
        <v>9</v>
      </c>
      <c r="F15">
        <v>2.8</v>
      </c>
      <c r="G15">
        <v>0</v>
      </c>
      <c r="H15">
        <v>2</v>
      </c>
      <c r="I15">
        <v>3.3</v>
      </c>
      <c r="J15">
        <v>3.4</v>
      </c>
      <c r="K15">
        <v>4.5</v>
      </c>
      <c r="L15">
        <v>3.1</v>
      </c>
    </row>
    <row r="16" spans="3:12">
      <c r="E16" t="s">
        <v>11</v>
      </c>
      <c r="F16">
        <v>1.3</v>
      </c>
      <c r="G16">
        <v>2</v>
      </c>
      <c r="H16">
        <v>0</v>
      </c>
      <c r="I16">
        <v>1.6</v>
      </c>
      <c r="J16">
        <v>1.8</v>
      </c>
      <c r="K16">
        <v>2.8</v>
      </c>
      <c r="L16">
        <v>1.5</v>
      </c>
    </row>
    <row r="17" spans="5:22">
      <c r="E17" t="s">
        <v>13</v>
      </c>
      <c r="F17">
        <v>0.7</v>
      </c>
      <c r="G17">
        <v>3.3</v>
      </c>
      <c r="H17">
        <v>1.6</v>
      </c>
      <c r="I17">
        <v>0</v>
      </c>
      <c r="J17">
        <v>2.7</v>
      </c>
      <c r="K17">
        <v>1.1000000000000001</v>
      </c>
      <c r="L17">
        <v>0.1</v>
      </c>
    </row>
    <row r="18" spans="5:22">
      <c r="E18" t="s">
        <v>15</v>
      </c>
      <c r="F18">
        <v>2.4</v>
      </c>
      <c r="G18">
        <v>3.4</v>
      </c>
      <c r="H18">
        <v>1.8</v>
      </c>
      <c r="I18">
        <v>2.7</v>
      </c>
      <c r="J18">
        <v>0</v>
      </c>
      <c r="K18">
        <v>3.6</v>
      </c>
      <c r="L18">
        <v>2.6</v>
      </c>
    </row>
    <row r="19" spans="5:22">
      <c r="E19" t="s">
        <v>17</v>
      </c>
      <c r="F19">
        <v>1.9</v>
      </c>
      <c r="G19">
        <v>4.5</v>
      </c>
      <c r="H19">
        <v>2.8</v>
      </c>
      <c r="I19">
        <v>1.1000000000000001</v>
      </c>
      <c r="J19">
        <v>3.6</v>
      </c>
      <c r="K19">
        <v>0</v>
      </c>
      <c r="L19">
        <v>1.5</v>
      </c>
    </row>
    <row r="20" spans="5:22">
      <c r="E20" t="s">
        <v>19</v>
      </c>
      <c r="F20">
        <v>0.6</v>
      </c>
      <c r="G20">
        <v>3.1</v>
      </c>
      <c r="H20">
        <v>1.5</v>
      </c>
      <c r="I20">
        <v>0.1</v>
      </c>
      <c r="J20">
        <v>2.6</v>
      </c>
      <c r="K20">
        <v>1.5</v>
      </c>
      <c r="L20">
        <v>0</v>
      </c>
    </row>
    <row r="23" spans="5:22">
      <c r="F23" t="s">
        <v>6</v>
      </c>
      <c r="G23" t="s">
        <v>9</v>
      </c>
      <c r="H23" t="s">
        <v>11</v>
      </c>
      <c r="I23" t="s">
        <v>13</v>
      </c>
      <c r="J23" t="s">
        <v>15</v>
      </c>
      <c r="K23" t="s">
        <v>17</v>
      </c>
      <c r="L23" t="s">
        <v>19</v>
      </c>
      <c r="R23" s="11" t="s">
        <v>61</v>
      </c>
      <c r="T23" t="s">
        <v>62</v>
      </c>
      <c r="V23" t="s">
        <v>63</v>
      </c>
    </row>
    <row r="24" spans="5:22">
      <c r="E24" t="s">
        <v>6</v>
      </c>
      <c r="F24" s="12">
        <v>0</v>
      </c>
      <c r="G24" s="13">
        <v>0</v>
      </c>
      <c r="H24" s="13">
        <v>0</v>
      </c>
      <c r="I24" s="13">
        <v>0</v>
      </c>
      <c r="J24" s="13">
        <v>0</v>
      </c>
      <c r="K24" s="13">
        <v>0</v>
      </c>
      <c r="L24" s="14">
        <v>1</v>
      </c>
      <c r="M24" s="1"/>
      <c r="N24">
        <f t="shared" ref="N24:N30" si="0">SUM(F24:L24)</f>
        <v>1</v>
      </c>
      <c r="O24" t="s">
        <v>59</v>
      </c>
      <c r="P24">
        <v>1</v>
      </c>
      <c r="R24">
        <f>SUM(L27,K30,I29,L29,I30,K27)</f>
        <v>2</v>
      </c>
      <c r="T24">
        <f>SUM(H28,J26,G26,H25,J25,G28)</f>
        <v>2</v>
      </c>
      <c r="V24">
        <f>SUM(K27,I29)</f>
        <v>1</v>
      </c>
    </row>
    <row r="25" spans="5:22">
      <c r="E25" t="s">
        <v>9</v>
      </c>
      <c r="F25" s="15">
        <v>0</v>
      </c>
      <c r="G25" s="16">
        <v>0</v>
      </c>
      <c r="H25" s="17">
        <v>0</v>
      </c>
      <c r="I25" s="17">
        <v>0</v>
      </c>
      <c r="J25" s="17">
        <v>0</v>
      </c>
      <c r="K25" s="17">
        <v>0</v>
      </c>
      <c r="L25" s="18">
        <v>0</v>
      </c>
      <c r="M25" s="1"/>
      <c r="N25">
        <f t="shared" si="0"/>
        <v>0</v>
      </c>
      <c r="O25" t="s">
        <v>59</v>
      </c>
      <c r="P25">
        <v>1</v>
      </c>
      <c r="R25" s="9" t="s">
        <v>59</v>
      </c>
      <c r="T25" s="9" t="s">
        <v>59</v>
      </c>
      <c r="V25" s="9" t="s">
        <v>59</v>
      </c>
    </row>
    <row r="26" spans="5:22">
      <c r="E26" t="s">
        <v>11</v>
      </c>
      <c r="F26" s="15">
        <v>0</v>
      </c>
      <c r="G26" s="17">
        <v>1</v>
      </c>
      <c r="H26" s="16">
        <v>0</v>
      </c>
      <c r="I26" s="17">
        <v>0</v>
      </c>
      <c r="J26" s="17">
        <v>0</v>
      </c>
      <c r="K26" s="17">
        <v>0</v>
      </c>
      <c r="L26" s="18">
        <v>0</v>
      </c>
      <c r="M26" s="1"/>
      <c r="N26">
        <f t="shared" si="0"/>
        <v>1</v>
      </c>
      <c r="O26" t="s">
        <v>59</v>
      </c>
      <c r="P26">
        <v>1</v>
      </c>
      <c r="R26">
        <v>2</v>
      </c>
      <c r="T26">
        <v>2</v>
      </c>
      <c r="V26">
        <v>1</v>
      </c>
    </row>
    <row r="27" spans="5:22">
      <c r="E27" t="s">
        <v>13</v>
      </c>
      <c r="F27" s="15">
        <v>0</v>
      </c>
      <c r="G27" s="17">
        <v>0</v>
      </c>
      <c r="H27" s="17">
        <v>0</v>
      </c>
      <c r="I27" s="16">
        <v>0</v>
      </c>
      <c r="J27" s="17">
        <v>0</v>
      </c>
      <c r="K27" s="17">
        <v>1</v>
      </c>
      <c r="L27" s="18">
        <v>0</v>
      </c>
      <c r="M27" s="1"/>
      <c r="N27">
        <f t="shared" si="0"/>
        <v>1</v>
      </c>
      <c r="O27" t="s">
        <v>59</v>
      </c>
      <c r="P27">
        <v>1</v>
      </c>
    </row>
    <row r="28" spans="5:22">
      <c r="E28" t="s">
        <v>15</v>
      </c>
      <c r="F28" s="15">
        <v>0</v>
      </c>
      <c r="G28" s="17">
        <v>0</v>
      </c>
      <c r="H28" s="17">
        <v>1</v>
      </c>
      <c r="I28" s="17">
        <v>0</v>
      </c>
      <c r="J28" s="16">
        <v>0</v>
      </c>
      <c r="K28" s="17">
        <v>0</v>
      </c>
      <c r="L28" s="18">
        <v>0</v>
      </c>
      <c r="M28" s="1"/>
      <c r="N28">
        <f t="shared" si="0"/>
        <v>1</v>
      </c>
      <c r="O28" t="s">
        <v>59</v>
      </c>
      <c r="P28">
        <v>1</v>
      </c>
    </row>
    <row r="29" spans="5:22">
      <c r="E29" t="s">
        <v>17</v>
      </c>
      <c r="F29" s="15">
        <v>0</v>
      </c>
      <c r="G29" s="17">
        <v>0</v>
      </c>
      <c r="H29" s="17">
        <v>0</v>
      </c>
      <c r="I29" s="17">
        <v>0</v>
      </c>
      <c r="J29" s="17">
        <v>1</v>
      </c>
      <c r="K29" s="16">
        <v>0</v>
      </c>
      <c r="L29" s="18">
        <v>0</v>
      </c>
      <c r="M29" s="1"/>
      <c r="N29">
        <f t="shared" si="0"/>
        <v>1</v>
      </c>
      <c r="O29" t="s">
        <v>59</v>
      </c>
      <c r="P29">
        <v>1</v>
      </c>
    </row>
    <row r="30" spans="5:22">
      <c r="E30" t="s">
        <v>19</v>
      </c>
      <c r="F30" s="19">
        <v>0</v>
      </c>
      <c r="G30" s="20">
        <v>0</v>
      </c>
      <c r="H30" s="20">
        <v>0</v>
      </c>
      <c r="I30" s="20">
        <v>1</v>
      </c>
      <c r="J30" s="20">
        <v>0</v>
      </c>
      <c r="K30" s="20">
        <v>0</v>
      </c>
      <c r="L30" s="21">
        <v>0</v>
      </c>
      <c r="M30" s="1"/>
      <c r="N30">
        <f t="shared" si="0"/>
        <v>1</v>
      </c>
      <c r="O30" t="s">
        <v>59</v>
      </c>
      <c r="P30">
        <v>1</v>
      </c>
    </row>
    <row r="31" spans="5:22">
      <c r="F31">
        <f t="shared" ref="F31:L31" si="1">SUM(F24:F30)</f>
        <v>0</v>
      </c>
      <c r="G31">
        <f t="shared" si="1"/>
        <v>1</v>
      </c>
      <c r="H31">
        <f t="shared" si="1"/>
        <v>1</v>
      </c>
      <c r="I31">
        <f t="shared" si="1"/>
        <v>1</v>
      </c>
      <c r="J31">
        <f t="shared" si="1"/>
        <v>1</v>
      </c>
      <c r="K31">
        <f t="shared" si="1"/>
        <v>1</v>
      </c>
      <c r="L31">
        <f t="shared" si="1"/>
        <v>1</v>
      </c>
      <c r="N31">
        <f>SUM(N24:N30)</f>
        <v>6</v>
      </c>
      <c r="O31" t="s">
        <v>60</v>
      </c>
      <c r="P31">
        <v>6</v>
      </c>
    </row>
    <row r="32" spans="5:22">
      <c r="F32" s="9" t="s">
        <v>60</v>
      </c>
      <c r="G32" s="9" t="s">
        <v>60</v>
      </c>
      <c r="H32" s="9" t="s">
        <v>60</v>
      </c>
      <c r="I32" s="9" t="s">
        <v>60</v>
      </c>
      <c r="J32" s="9" t="s">
        <v>60</v>
      </c>
      <c r="K32" s="9" t="s">
        <v>60</v>
      </c>
      <c r="L32" s="9" t="s">
        <v>60</v>
      </c>
      <c r="M32" s="9"/>
    </row>
    <row r="33" spans="5:16">
      <c r="F33">
        <v>0</v>
      </c>
      <c r="G33">
        <v>1</v>
      </c>
      <c r="H33">
        <v>1</v>
      </c>
      <c r="I33">
        <v>1</v>
      </c>
      <c r="J33">
        <v>1</v>
      </c>
      <c r="K33">
        <v>1</v>
      </c>
      <c r="L33">
        <v>1</v>
      </c>
    </row>
    <row r="35" spans="5:16">
      <c r="E35" s="5" t="s">
        <v>33</v>
      </c>
      <c r="F35" s="5"/>
      <c r="G35" s="5"/>
      <c r="H35" s="5">
        <v>30</v>
      </c>
    </row>
    <row r="37" spans="5:16">
      <c r="E37" t="s">
        <v>22</v>
      </c>
      <c r="F37" t="s">
        <v>21</v>
      </c>
    </row>
    <row r="38" spans="5:16">
      <c r="E38" t="s">
        <v>6</v>
      </c>
      <c r="F38" s="24">
        <v>30</v>
      </c>
      <c r="G38" s="3" t="s">
        <v>32</v>
      </c>
      <c r="H38">
        <f t="shared" ref="H38:H44" si="2">$H$35</f>
        <v>30</v>
      </c>
    </row>
    <row r="39" spans="5:16">
      <c r="E39" t="s">
        <v>9</v>
      </c>
      <c r="F39" s="24">
        <v>30</v>
      </c>
      <c r="G39" s="3" t="s">
        <v>32</v>
      </c>
      <c r="H39">
        <f t="shared" si="2"/>
        <v>30</v>
      </c>
    </row>
    <row r="40" spans="5:16">
      <c r="E40" t="s">
        <v>11</v>
      </c>
      <c r="F40" s="24">
        <v>30</v>
      </c>
      <c r="G40" s="3" t="s">
        <v>32</v>
      </c>
      <c r="H40">
        <f t="shared" si="2"/>
        <v>30</v>
      </c>
    </row>
    <row r="41" spans="5:16">
      <c r="E41" t="s">
        <v>13</v>
      </c>
      <c r="F41" s="24">
        <v>30</v>
      </c>
      <c r="G41" s="3" t="s">
        <v>32</v>
      </c>
      <c r="H41">
        <f t="shared" si="2"/>
        <v>30</v>
      </c>
    </row>
    <row r="42" spans="5:16">
      <c r="E42" t="s">
        <v>15</v>
      </c>
      <c r="F42" s="24">
        <v>30</v>
      </c>
      <c r="G42" s="3" t="s">
        <v>32</v>
      </c>
      <c r="H42">
        <f t="shared" si="2"/>
        <v>30</v>
      </c>
    </row>
    <row r="43" spans="5:16">
      <c r="E43" t="s">
        <v>17</v>
      </c>
      <c r="F43" s="24">
        <v>30</v>
      </c>
      <c r="G43" s="3" t="s">
        <v>32</v>
      </c>
      <c r="H43">
        <f t="shared" si="2"/>
        <v>30</v>
      </c>
    </row>
    <row r="44" spans="5:16">
      <c r="E44" t="s">
        <v>19</v>
      </c>
      <c r="F44" s="24">
        <v>30</v>
      </c>
      <c r="G44" s="3" t="s">
        <v>32</v>
      </c>
      <c r="H44">
        <f t="shared" si="2"/>
        <v>30</v>
      </c>
    </row>
    <row r="45" spans="5:16">
      <c r="E45" t="s">
        <v>34</v>
      </c>
      <c r="F45">
        <f>SUM(F38:F44)</f>
        <v>210</v>
      </c>
      <c r="G45" s="3"/>
    </row>
    <row r="46" spans="5:16">
      <c r="G46" s="3"/>
    </row>
    <row r="47" spans="5:16">
      <c r="E47" t="s">
        <v>49</v>
      </c>
      <c r="F47" t="s">
        <v>56</v>
      </c>
      <c r="G47" s="3" t="s">
        <v>55</v>
      </c>
      <c r="H47" s="3" t="s">
        <v>48</v>
      </c>
      <c r="I47" t="s">
        <v>57</v>
      </c>
      <c r="J47" s="3" t="s">
        <v>50</v>
      </c>
      <c r="K47" t="s">
        <v>51</v>
      </c>
      <c r="L47" t="s">
        <v>52</v>
      </c>
      <c r="M47" t="s">
        <v>54</v>
      </c>
      <c r="N47" t="s">
        <v>58</v>
      </c>
      <c r="O47" t="s">
        <v>53</v>
      </c>
      <c r="P47" s="10" t="s">
        <v>23</v>
      </c>
    </row>
    <row r="48" spans="5:16">
      <c r="E48" t="s">
        <v>6</v>
      </c>
      <c r="F48" s="10">
        <v>0</v>
      </c>
      <c r="G48" s="3">
        <f>F48+F38</f>
        <v>30</v>
      </c>
      <c r="H48">
        <f>SUMPRODUCT(F14:F20,F24:F30)</f>
        <v>0</v>
      </c>
      <c r="I48" s="2">
        <v>2.5</v>
      </c>
      <c r="J48" s="2">
        <f>H48*0.4/5</f>
        <v>0</v>
      </c>
      <c r="K48" s="2">
        <v>0</v>
      </c>
      <c r="L48" s="2">
        <v>0.5</v>
      </c>
      <c r="M48" s="2">
        <v>0.5</v>
      </c>
      <c r="N48" s="2">
        <f t="shared" ref="N48:N54" si="3">SUM(I48:M48)</f>
        <v>3.5</v>
      </c>
      <c r="O48" s="2">
        <f>0.2*N48</f>
        <v>0.70000000000000007</v>
      </c>
      <c r="P48" s="2">
        <f>SUM(N48:O48)</f>
        <v>4.2</v>
      </c>
    </row>
    <row r="49" spans="5:16">
      <c r="E49" t="s">
        <v>9</v>
      </c>
      <c r="F49">
        <f>IF(G$24=1,$G$48)+IF(G$25=1,$G$49)+IF(G$26=1,$G$50)+IF(G$27=1,$G$51)+IF(G$28=1,$G$52)+IF(G$29=1,$G$53)+IF(G$30=1,$G$54)</f>
        <v>180</v>
      </c>
      <c r="G49" s="3">
        <f t="shared" ref="G49:G54" si="4">F49+F39</f>
        <v>210</v>
      </c>
      <c r="H49">
        <f>SUMPRODUCT(G14:G20,G24:G30)</f>
        <v>2</v>
      </c>
      <c r="I49" s="2">
        <v>2.5</v>
      </c>
      <c r="J49" s="2">
        <f t="shared" ref="J49:J54" si="5">H49*0.4/5</f>
        <v>0.16</v>
      </c>
      <c r="K49" s="2">
        <v>0</v>
      </c>
      <c r="L49" s="2">
        <v>0.5</v>
      </c>
      <c r="M49" s="2">
        <v>0.5</v>
      </c>
      <c r="N49" s="2">
        <f t="shared" si="3"/>
        <v>3.66</v>
      </c>
      <c r="O49" s="2">
        <f t="shared" ref="O49:O54" si="6">0.2*N49</f>
        <v>0.7320000000000001</v>
      </c>
      <c r="P49" s="2">
        <f t="shared" ref="P49:P54" si="7">SUM(N49:O49)</f>
        <v>4.3920000000000003</v>
      </c>
    </row>
    <row r="50" spans="5:16">
      <c r="E50" t="s">
        <v>11</v>
      </c>
      <c r="F50">
        <f>IF(H$24=1,$G$48)+IF(H$25=1,$G$49)+IF(H$26=1,$G$50)+IF(H$27=1,$G$51)+IF(H$28=1,$G$52)+IF(H$29=1,$G$53)+IF(H$30=1,$G$54)</f>
        <v>150</v>
      </c>
      <c r="G50" s="3">
        <f t="shared" si="4"/>
        <v>180</v>
      </c>
      <c r="H50">
        <f>SUMPRODUCT(H14:H20,H24:H30)</f>
        <v>1.8</v>
      </c>
      <c r="I50" s="2">
        <v>2.5</v>
      </c>
      <c r="J50" s="2">
        <f t="shared" si="5"/>
        <v>0.14400000000000002</v>
      </c>
      <c r="K50" s="2">
        <v>0</v>
      </c>
      <c r="L50" s="2">
        <v>0.5</v>
      </c>
      <c r="M50" s="2">
        <v>0.5</v>
      </c>
      <c r="N50" s="2">
        <f t="shared" si="3"/>
        <v>3.6440000000000001</v>
      </c>
      <c r="O50" s="2">
        <f t="shared" si="6"/>
        <v>0.72880000000000011</v>
      </c>
      <c r="P50" s="2">
        <f t="shared" si="7"/>
        <v>4.3727999999999998</v>
      </c>
    </row>
    <row r="51" spans="5:16">
      <c r="E51" t="s">
        <v>13</v>
      </c>
      <c r="F51">
        <f>IF(I$24=1,$G$48)+IF(I$25=1,$G$49)+IF(I$26=1,$G$50)+IF(I$27=1,$G$51)+IF(I$28=1,$G$52)+IF(I$29=1,$G$53)+IF(I$30=1,$G$54)</f>
        <v>60</v>
      </c>
      <c r="G51" s="3">
        <f t="shared" si="4"/>
        <v>90</v>
      </c>
      <c r="H51">
        <f>SUMPRODUCT(I14:I20,I24:I30)</f>
        <v>0.1</v>
      </c>
      <c r="I51" s="2">
        <v>2.5</v>
      </c>
      <c r="J51" s="2">
        <f t="shared" si="5"/>
        <v>8.0000000000000019E-3</v>
      </c>
      <c r="K51" s="2">
        <v>0</v>
      </c>
      <c r="L51" s="2">
        <v>0.5</v>
      </c>
      <c r="M51" s="2">
        <v>0.5</v>
      </c>
      <c r="N51" s="2">
        <f t="shared" si="3"/>
        <v>3.508</v>
      </c>
      <c r="O51" s="2">
        <f t="shared" si="6"/>
        <v>0.7016</v>
      </c>
      <c r="P51" s="2">
        <f t="shared" si="7"/>
        <v>4.2096</v>
      </c>
    </row>
    <row r="52" spans="5:16">
      <c r="E52" t="s">
        <v>15</v>
      </c>
      <c r="F52">
        <f>IF(J$24=1,$G$48)+IF(J$25=1,$G$49)+IF(J$26=1,$G$50)+IF(J$27=1,$G$51)+IF(J$28=1,$G$52)+IF(J$29=1,$G$53)+IF(J$30=1,$G$54)</f>
        <v>120</v>
      </c>
      <c r="G52" s="3">
        <f t="shared" si="4"/>
        <v>150</v>
      </c>
      <c r="H52">
        <f>SUMPRODUCT(J14:J20,J24:J30)</f>
        <v>3.6</v>
      </c>
      <c r="I52" s="2">
        <v>2.5</v>
      </c>
      <c r="J52" s="2">
        <f t="shared" si="5"/>
        <v>0.28800000000000003</v>
      </c>
      <c r="K52" s="2">
        <v>0</v>
      </c>
      <c r="L52" s="2">
        <v>0.5</v>
      </c>
      <c r="M52" s="2">
        <v>0.5</v>
      </c>
      <c r="N52" s="2">
        <f t="shared" si="3"/>
        <v>3.7880000000000003</v>
      </c>
      <c r="O52" s="2">
        <f t="shared" si="6"/>
        <v>0.75760000000000005</v>
      </c>
      <c r="P52" s="2">
        <f t="shared" si="7"/>
        <v>4.5456000000000003</v>
      </c>
    </row>
    <row r="53" spans="5:16">
      <c r="E53" t="s">
        <v>17</v>
      </c>
      <c r="F53">
        <f>IF(K$24=1,$G$48)+IF(K$25=1,$G$49)+IF(K$26=1,$G$50)+IF(K$27=1,$G$51)+IF(K$28=1,$G$52)+IF(K$29=1,$G$53)+IF(K$30=1,$G$54)</f>
        <v>90</v>
      </c>
      <c r="G53" s="3">
        <f t="shared" si="4"/>
        <v>120</v>
      </c>
      <c r="H53">
        <f>SUMPRODUCT(K14:K20,K24:K30)</f>
        <v>1.1000000000000001</v>
      </c>
      <c r="I53" s="2">
        <v>2.5</v>
      </c>
      <c r="J53" s="2">
        <f t="shared" si="5"/>
        <v>8.8000000000000009E-2</v>
      </c>
      <c r="K53" s="2">
        <v>0</v>
      </c>
      <c r="L53" s="2">
        <v>0.5</v>
      </c>
      <c r="M53" s="2">
        <v>0.5</v>
      </c>
      <c r="N53" s="2">
        <f t="shared" si="3"/>
        <v>3.5880000000000001</v>
      </c>
      <c r="O53" s="2">
        <f t="shared" si="6"/>
        <v>0.71760000000000002</v>
      </c>
      <c r="P53" s="2">
        <f t="shared" si="7"/>
        <v>4.3056000000000001</v>
      </c>
    </row>
    <row r="54" spans="5:16">
      <c r="E54" t="s">
        <v>19</v>
      </c>
      <c r="F54">
        <f>IF(L$24=1,$G$48)+IF(L$25=1,$G$49)+IF(L$26=1,$G$50)+IF(L$27=1,$G$51)+IF(L$28=1,$G$52)+IF(L$29=1,$G$53)+IF(L$30=1,$G$54)</f>
        <v>30</v>
      </c>
      <c r="G54" s="3">
        <f t="shared" si="4"/>
        <v>60</v>
      </c>
      <c r="H54">
        <f>SUMPRODUCT(L14:L20,L24:L30)</f>
        <v>0.6</v>
      </c>
      <c r="I54" s="2">
        <v>2.5</v>
      </c>
      <c r="J54" s="2">
        <f t="shared" si="5"/>
        <v>4.8000000000000001E-2</v>
      </c>
      <c r="K54" s="2">
        <v>0</v>
      </c>
      <c r="L54" s="2">
        <v>0.5</v>
      </c>
      <c r="M54" s="2">
        <v>0.5</v>
      </c>
      <c r="N54" s="2">
        <f t="shared" si="3"/>
        <v>3.548</v>
      </c>
      <c r="O54" s="2">
        <f t="shared" si="6"/>
        <v>0.70960000000000001</v>
      </c>
      <c r="P54" s="2">
        <f t="shared" si="7"/>
        <v>4.2576000000000001</v>
      </c>
    </row>
    <row r="55" spans="5:16">
      <c r="E55" s="10" t="s">
        <v>23</v>
      </c>
      <c r="G55" s="3"/>
      <c r="H55">
        <f t="shared" ref="H55:P55" si="8">SUM(H48:H54)</f>
        <v>9.1999999999999993</v>
      </c>
      <c r="I55">
        <f t="shared" si="8"/>
        <v>17.5</v>
      </c>
      <c r="J55">
        <f t="shared" si="8"/>
        <v>0.7360000000000001</v>
      </c>
      <c r="K55">
        <f t="shared" si="8"/>
        <v>0</v>
      </c>
      <c r="L55">
        <f t="shared" si="8"/>
        <v>3.5</v>
      </c>
      <c r="M55">
        <f t="shared" si="8"/>
        <v>3.5</v>
      </c>
      <c r="N55">
        <f t="shared" si="8"/>
        <v>25.236000000000004</v>
      </c>
      <c r="O55">
        <f t="shared" si="8"/>
        <v>5.0472000000000001</v>
      </c>
      <c r="P55">
        <f t="shared" si="8"/>
        <v>30.283199999999997</v>
      </c>
    </row>
    <row r="56" spans="5:16">
      <c r="G56" s="3"/>
    </row>
    <row r="57" spans="5:16">
      <c r="G57" s="3"/>
    </row>
    <row r="59" spans="5:16">
      <c r="E59" s="5"/>
      <c r="F59" s="4"/>
    </row>
    <row r="60" spans="5:16">
      <c r="E60" s="5" t="s">
        <v>27</v>
      </c>
      <c r="F60" s="24">
        <v>5</v>
      </c>
    </row>
    <row r="61" spans="5:16">
      <c r="E61" s="5" t="s">
        <v>30</v>
      </c>
      <c r="F61" s="5">
        <v>6</v>
      </c>
    </row>
    <row r="63" spans="5:16">
      <c r="E63" t="s">
        <v>24</v>
      </c>
      <c r="F63">
        <f xml:space="preserve"> SUMPRODUCT(F14:L20,F24:L30)</f>
        <v>9.1999999999999993</v>
      </c>
    </row>
    <row r="64" spans="5:16">
      <c r="E64" t="s">
        <v>26</v>
      </c>
      <c r="F64" s="6">
        <f>P55</f>
        <v>30.283199999999997</v>
      </c>
    </row>
    <row r="65" spans="1:8">
      <c r="E65" t="s">
        <v>25</v>
      </c>
      <c r="F65">
        <f xml:space="preserve"> F60 * F63</f>
        <v>46</v>
      </c>
      <c r="G65" s="3"/>
    </row>
    <row r="66" spans="1:8" ht="16" thickBot="1">
      <c r="E66" t="s">
        <v>28</v>
      </c>
      <c r="F66" s="25">
        <f>F45+F65</f>
        <v>256</v>
      </c>
      <c r="G66" s="3" t="s">
        <v>29</v>
      </c>
      <c r="H66">
        <f>F61*60</f>
        <v>360</v>
      </c>
    </row>
    <row r="67" spans="1:8" ht="16" thickBot="1">
      <c r="E67" t="s">
        <v>31</v>
      </c>
      <c r="F67" s="22">
        <f>F64</f>
        <v>30.283199999999997</v>
      </c>
    </row>
    <row r="79" spans="1:8">
      <c r="A79" s="7" t="s">
        <v>35</v>
      </c>
    </row>
    <row r="81" spans="1:1">
      <c r="A81" s="7" t="s">
        <v>36</v>
      </c>
    </row>
    <row r="83" spans="1:1">
      <c r="A83" s="7" t="s">
        <v>37</v>
      </c>
    </row>
    <row r="84" spans="1:1">
      <c r="A84" s="7" t="s">
        <v>38</v>
      </c>
    </row>
    <row r="85" spans="1:1">
      <c r="A85" s="7" t="s">
        <v>39</v>
      </c>
    </row>
    <row r="87" spans="1:1">
      <c r="A87" s="7" t="s">
        <v>40</v>
      </c>
    </row>
    <row r="89" spans="1:1">
      <c r="A89" s="7" t="s">
        <v>41</v>
      </c>
    </row>
    <row r="90" spans="1:1">
      <c r="A90" s="7" t="s">
        <v>42</v>
      </c>
    </row>
    <row r="91" spans="1:1">
      <c r="A91" s="7" t="s">
        <v>43</v>
      </c>
    </row>
    <row r="92" spans="1:1">
      <c r="A92" s="7" t="s">
        <v>44</v>
      </c>
    </row>
    <row r="93" spans="1:1">
      <c r="A93" s="7" t="s">
        <v>45</v>
      </c>
    </row>
    <row r="94" spans="1:1">
      <c r="A94" s="7" t="s">
        <v>46</v>
      </c>
    </row>
    <row r="95" spans="1:1">
      <c r="A95" s="8" t="s">
        <v>47</v>
      </c>
    </row>
    <row r="99" spans="5:16">
      <c r="E99" t="s">
        <v>49</v>
      </c>
      <c r="F99" t="s">
        <v>56</v>
      </c>
      <c r="G99" t="s">
        <v>55</v>
      </c>
      <c r="H99" t="s">
        <v>48</v>
      </c>
      <c r="I99" t="s">
        <v>23</v>
      </c>
      <c r="P99" t="s">
        <v>23</v>
      </c>
    </row>
    <row r="100" spans="5:16">
      <c r="E100" t="s">
        <v>6</v>
      </c>
      <c r="F100">
        <v>0</v>
      </c>
      <c r="G100">
        <v>30</v>
      </c>
      <c r="H100">
        <v>0</v>
      </c>
      <c r="I100" s="6">
        <v>4.2</v>
      </c>
      <c r="J100" s="6"/>
      <c r="K100" s="6"/>
      <c r="L100" s="6"/>
      <c r="M100" s="6"/>
      <c r="N100" s="6"/>
      <c r="O100" s="6"/>
      <c r="P100" s="6">
        <v>4.2</v>
      </c>
    </row>
    <row r="101" spans="5:16">
      <c r="E101" t="s">
        <v>19</v>
      </c>
      <c r="F101">
        <v>30</v>
      </c>
      <c r="G101">
        <v>60</v>
      </c>
      <c r="H101">
        <v>0.6</v>
      </c>
      <c r="I101" s="6">
        <v>4.2576000000000001</v>
      </c>
      <c r="J101" s="6"/>
      <c r="K101" s="6"/>
      <c r="L101" s="6"/>
      <c r="M101" s="6"/>
      <c r="N101" s="6"/>
      <c r="O101" s="6"/>
      <c r="P101" s="6">
        <v>4.2576000000000001</v>
      </c>
    </row>
    <row r="102" spans="5:16">
      <c r="E102" t="s">
        <v>13</v>
      </c>
      <c r="F102">
        <v>60</v>
      </c>
      <c r="G102">
        <v>90</v>
      </c>
      <c r="H102">
        <v>0.1</v>
      </c>
      <c r="I102" s="6">
        <v>4.2096</v>
      </c>
      <c r="J102" s="6"/>
      <c r="K102" s="6"/>
      <c r="L102" s="6"/>
      <c r="M102" s="6"/>
      <c r="N102" s="6"/>
      <c r="O102" s="6"/>
      <c r="P102" s="6">
        <v>4.2096</v>
      </c>
    </row>
    <row r="103" spans="5:16">
      <c r="E103" t="s">
        <v>17</v>
      </c>
      <c r="F103">
        <v>90</v>
      </c>
      <c r="G103">
        <v>120</v>
      </c>
      <c r="H103">
        <v>1.1000000000000001</v>
      </c>
      <c r="I103" s="6">
        <v>4.3056000000000001</v>
      </c>
      <c r="J103" s="6"/>
      <c r="K103" s="6"/>
      <c r="L103" s="6"/>
      <c r="M103" s="6"/>
      <c r="N103" s="6"/>
      <c r="O103" s="6"/>
      <c r="P103" s="6">
        <v>4.3056000000000001</v>
      </c>
    </row>
    <row r="104" spans="5:16">
      <c r="E104" t="s">
        <v>15</v>
      </c>
      <c r="F104">
        <v>120</v>
      </c>
      <c r="G104">
        <v>150</v>
      </c>
      <c r="H104">
        <v>3.6</v>
      </c>
      <c r="I104" s="6">
        <v>4.5456000000000003</v>
      </c>
      <c r="J104" s="6"/>
      <c r="K104" s="6"/>
      <c r="L104" s="6"/>
      <c r="M104" s="6"/>
      <c r="N104" s="6"/>
      <c r="O104" s="6"/>
      <c r="P104" s="6">
        <v>4.5456000000000003</v>
      </c>
    </row>
    <row r="105" spans="5:16">
      <c r="E105" t="s">
        <v>11</v>
      </c>
      <c r="F105">
        <v>150</v>
      </c>
      <c r="G105">
        <v>180</v>
      </c>
      <c r="H105">
        <v>1.8</v>
      </c>
      <c r="I105" s="6">
        <v>4.3727999999999998</v>
      </c>
      <c r="J105" s="6"/>
      <c r="K105" s="6"/>
      <c r="L105" s="6"/>
      <c r="M105" s="6"/>
      <c r="N105" s="6"/>
      <c r="O105" s="6"/>
      <c r="P105" s="6">
        <v>4.3727999999999998</v>
      </c>
    </row>
    <row r="106" spans="5:16">
      <c r="E106" t="s">
        <v>9</v>
      </c>
      <c r="F106">
        <v>180</v>
      </c>
      <c r="G106">
        <v>210</v>
      </c>
      <c r="H106">
        <v>2</v>
      </c>
      <c r="I106" s="6">
        <v>4.3920000000000003</v>
      </c>
      <c r="J106" s="6"/>
      <c r="K106" s="6"/>
      <c r="L106" s="6"/>
      <c r="M106" s="6"/>
      <c r="N106" s="6"/>
      <c r="O106" s="6"/>
      <c r="P106" s="6">
        <v>4.3920000000000003</v>
      </c>
    </row>
    <row r="107" spans="5:16">
      <c r="E107" s="27" t="s">
        <v>23</v>
      </c>
      <c r="F107" s="27"/>
      <c r="G107" s="27"/>
      <c r="H107" s="26">
        <v>9.1999999999999993</v>
      </c>
      <c r="I107" s="28">
        <v>30.283199999999997</v>
      </c>
      <c r="P107">
        <v>30.283199999999997</v>
      </c>
    </row>
  </sheetData>
  <sortState ref="E100:P107">
    <sortCondition ref="F100:F107"/>
  </sortState>
  <phoneticPr fontId="7"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Apple</dc:creator>
  <cp:lastModifiedBy>Sean Rosenbaum</cp:lastModifiedBy>
  <dcterms:created xsi:type="dcterms:W3CDTF">2011-04-20T01:01:55Z</dcterms:created>
  <dcterms:modified xsi:type="dcterms:W3CDTF">2011-05-01T18:15:13Z</dcterms:modified>
</cp:coreProperties>
</file>